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0" windowHeight="89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J38" i="1"/>
  <c r="CJ37"/>
  <c r="CJ36"/>
  <c r="CJ35"/>
  <c r="CJ34"/>
  <c r="CJ33"/>
  <c r="CK33" s="1"/>
  <c r="CL33" s="1"/>
  <c r="CJ32"/>
  <c r="CJ31"/>
  <c r="CK31" l="1"/>
  <c r="CL31" s="1"/>
  <c r="CK35"/>
  <c r="CL35" s="1"/>
  <c r="CK34"/>
  <c r="CL34" s="1"/>
  <c r="CK38"/>
  <c r="CL38" s="1"/>
  <c r="CK37"/>
  <c r="CK32"/>
  <c r="CM33"/>
  <c r="CK36"/>
  <c r="CM38" l="1"/>
  <c r="CN38" s="1"/>
  <c r="CO38" s="1"/>
  <c r="CM35"/>
  <c r="CM31"/>
  <c r="CN31" s="1"/>
  <c r="CM34"/>
  <c r="CN34" s="1"/>
  <c r="CO34" s="1"/>
  <c r="CN33"/>
  <c r="CO33" s="1"/>
  <c r="CP33" s="1"/>
  <c r="CL36"/>
  <c r="CM36" s="1"/>
  <c r="CL37"/>
  <c r="CL32"/>
  <c r="CO31" l="1"/>
  <c r="CP31" s="1"/>
  <c r="CP38"/>
  <c r="CQ38" s="1"/>
  <c r="CR38" s="1"/>
  <c r="CP34"/>
  <c r="CQ34" s="1"/>
  <c r="CN35"/>
  <c r="CO35" s="1"/>
  <c r="CM32"/>
  <c r="CN36"/>
  <c r="CO36" s="1"/>
  <c r="CQ33"/>
  <c r="CM37"/>
  <c r="CN37" s="1"/>
  <c r="CS38" l="1"/>
  <c r="CT38" s="1"/>
  <c r="CQ31"/>
  <c r="CR31" s="1"/>
  <c r="CP35"/>
  <c r="CP36"/>
  <c r="CQ36" s="1"/>
  <c r="CR34"/>
  <c r="CS34" s="1"/>
  <c r="CO37"/>
  <c r="CP37" s="1"/>
  <c r="CN32"/>
  <c r="CO32" s="1"/>
  <c r="CR33"/>
  <c r="CS31" l="1"/>
  <c r="CT31" s="1"/>
  <c r="CT34"/>
  <c r="CU34" s="1"/>
  <c r="CV34" s="1"/>
  <c r="CQ35"/>
  <c r="CR35" s="1"/>
  <c r="CP32"/>
  <c r="CQ37"/>
  <c r="CS33"/>
  <c r="CT33" s="1"/>
  <c r="CU33" s="1"/>
  <c r="CR36"/>
  <c r="CS36" s="1"/>
  <c r="CU38"/>
  <c r="CV38" s="1"/>
  <c r="CU31" l="1"/>
  <c r="CV31" s="1"/>
  <c r="CS35"/>
  <c r="CT35" s="1"/>
  <c r="CU35" s="1"/>
  <c r="CV35" s="1"/>
  <c r="CW35" s="1"/>
  <c r="CX35" s="1"/>
  <c r="CY35" s="1"/>
  <c r="CZ35" s="1"/>
  <c r="DA35" s="1"/>
  <c r="DB35" s="1"/>
  <c r="DC35" s="1"/>
  <c r="DD35" s="1"/>
  <c r="DE35" s="1"/>
  <c r="CW34"/>
  <c r="CX34" s="1"/>
  <c r="CY34" s="1"/>
  <c r="CZ34" s="1"/>
  <c r="DA34" s="1"/>
  <c r="DB34" s="1"/>
  <c r="DC34" s="1"/>
  <c r="DD34" s="1"/>
  <c r="DE34" s="1"/>
  <c r="CW38"/>
  <c r="CX38" s="1"/>
  <c r="CY38" s="1"/>
  <c r="CZ38" s="1"/>
  <c r="DA38" s="1"/>
  <c r="DB38" s="1"/>
  <c r="DC38" s="1"/>
  <c r="DD38" s="1"/>
  <c r="DE38" s="1"/>
  <c r="CT36"/>
  <c r="CU36" s="1"/>
  <c r="CV36" s="1"/>
  <c r="CW36" s="1"/>
  <c r="CX36" s="1"/>
  <c r="CY36" s="1"/>
  <c r="CZ36" s="1"/>
  <c r="DA36" s="1"/>
  <c r="DB36" s="1"/>
  <c r="DC36" s="1"/>
  <c r="DD36" s="1"/>
  <c r="DE36" s="1"/>
  <c r="CQ32"/>
  <c r="CR37"/>
  <c r="CV33"/>
  <c r="CW33" s="1"/>
  <c r="CX33" s="1"/>
  <c r="CY33" s="1"/>
  <c r="CZ33" s="1"/>
  <c r="DA33" s="1"/>
  <c r="DB33" s="1"/>
  <c r="DC33" s="1"/>
  <c r="DD33" s="1"/>
  <c r="DE33" s="1"/>
  <c r="CW31" l="1"/>
  <c r="CX31" s="1"/>
  <c r="CY31" s="1"/>
  <c r="CZ31" s="1"/>
  <c r="DA31" s="1"/>
  <c r="DB31" s="1"/>
  <c r="DC31" s="1"/>
  <c r="CR32"/>
  <c r="CS32" s="1"/>
  <c r="CS37"/>
  <c r="CT37" s="1"/>
  <c r="CU37" s="1"/>
  <c r="CV37" s="1"/>
  <c r="CW37" s="1"/>
  <c r="CX37" s="1"/>
  <c r="CY37" s="1"/>
  <c r="CZ37" s="1"/>
  <c r="DA37" s="1"/>
  <c r="DD31" l="1"/>
  <c r="DE31" s="1"/>
  <c r="CT32"/>
  <c r="CU32" s="1"/>
  <c r="CV32" s="1"/>
  <c r="CW32" s="1"/>
  <c r="CX32" s="1"/>
  <c r="CY32" s="1"/>
  <c r="CZ32" s="1"/>
  <c r="DA32" s="1"/>
  <c r="DB32" s="1"/>
  <c r="DC32" s="1"/>
  <c r="DD32" s="1"/>
  <c r="DE32" s="1"/>
  <c r="DB37"/>
  <c r="DC37" s="1"/>
  <c r="DD37" s="1"/>
  <c r="DE37" s="1"/>
  <c r="CJ15" l="1"/>
  <c r="CK15" s="1"/>
  <c r="CJ16"/>
  <c r="CK16" s="1"/>
  <c r="CJ17"/>
  <c r="CK17" s="1"/>
  <c r="CJ18"/>
  <c r="CK18" s="1"/>
  <c r="CJ19"/>
  <c r="CK19" s="1"/>
  <c r="CJ20"/>
  <c r="CJ21"/>
  <c r="CK21" s="1"/>
  <c r="CJ22"/>
  <c r="CK22" s="1"/>
  <c r="CJ23"/>
  <c r="CK23" s="1"/>
  <c r="CJ24"/>
  <c r="CK24" s="1"/>
  <c r="CJ25"/>
  <c r="CK25" s="1"/>
  <c r="CJ26"/>
  <c r="CK26" s="1"/>
  <c r="CJ27"/>
  <c r="CK27" s="1"/>
  <c r="CJ28"/>
  <c r="CK28" s="1"/>
  <c r="CJ29"/>
  <c r="CK29" s="1"/>
  <c r="CJ30"/>
  <c r="CJ39"/>
  <c r="CK39" s="1"/>
  <c r="CJ40"/>
  <c r="CK40" s="1"/>
  <c r="CL40" s="1"/>
  <c r="CJ41"/>
  <c r="CK42"/>
  <c r="CL42" s="1"/>
  <c r="CK41" l="1"/>
  <c r="CL41" s="1"/>
  <c r="CK30"/>
  <c r="CL22"/>
  <c r="CM22" s="1"/>
  <c r="CK20"/>
  <c r="CL20" s="1"/>
  <c r="CL24"/>
  <c r="CM24" s="1"/>
  <c r="CL16"/>
  <c r="CL39"/>
  <c r="CM39" s="1"/>
  <c r="CL28"/>
  <c r="CM28" s="1"/>
  <c r="CL26"/>
  <c r="CL18"/>
  <c r="CM18" s="1"/>
  <c r="CM40"/>
  <c r="CL25"/>
  <c r="CM25" s="1"/>
  <c r="CL23"/>
  <c r="CM23" s="1"/>
  <c r="CL21"/>
  <c r="CL19"/>
  <c r="CM19" s="1"/>
  <c r="CL17"/>
  <c r="CM17" s="1"/>
  <c r="CL15"/>
  <c r="CM15" s="1"/>
  <c r="CM42"/>
  <c r="CL27"/>
  <c r="CL29"/>
  <c r="CJ9"/>
  <c r="CK9" s="1"/>
  <c r="CJ10"/>
  <c r="CJ11"/>
  <c r="CK11" s="1"/>
  <c r="CJ12"/>
  <c r="CJ13"/>
  <c r="CK13" s="1"/>
  <c r="CJ14"/>
  <c r="CJ8"/>
  <c r="CN39" l="1"/>
  <c r="CO39" s="1"/>
  <c r="CN17"/>
  <c r="CO17" s="1"/>
  <c r="CL13"/>
  <c r="CM13" s="1"/>
  <c r="CN40"/>
  <c r="CO40" s="1"/>
  <c r="CP40" s="1"/>
  <c r="CN25"/>
  <c r="CM20"/>
  <c r="CN20" s="1"/>
  <c r="CK10"/>
  <c r="CL10" s="1"/>
  <c r="CM26"/>
  <c r="CN26" s="1"/>
  <c r="CM16"/>
  <c r="CN16" s="1"/>
  <c r="CL9"/>
  <c r="CM9" s="1"/>
  <c r="CL30"/>
  <c r="CM30" s="1"/>
  <c r="CK14"/>
  <c r="CK12"/>
  <c r="CL12" s="1"/>
  <c r="CM21"/>
  <c r="CN21" s="1"/>
  <c r="CL11"/>
  <c r="CM11" s="1"/>
  <c r="CM41"/>
  <c r="CN41" s="1"/>
  <c r="CO41" s="1"/>
  <c r="CN18"/>
  <c r="CM29"/>
  <c r="CN24"/>
  <c r="CN15"/>
  <c r="CN23"/>
  <c r="CO23" s="1"/>
  <c r="CM27"/>
  <c r="CN28"/>
  <c r="CO28" s="1"/>
  <c r="CN19"/>
  <c r="CN22"/>
  <c r="CN42"/>
  <c r="CK8"/>
  <c r="CL8" s="1"/>
  <c r="CP23" l="1"/>
  <c r="CQ23" s="1"/>
  <c r="CR23" s="1"/>
  <c r="CO20"/>
  <c r="CP20" s="1"/>
  <c r="CQ20" s="1"/>
  <c r="CP39"/>
  <c r="CO18"/>
  <c r="CP18" s="1"/>
  <c r="CP17"/>
  <c r="CQ17" s="1"/>
  <c r="CN13"/>
  <c r="CO13" s="1"/>
  <c r="CQ40"/>
  <c r="CR40" s="1"/>
  <c r="CO26"/>
  <c r="CP26" s="1"/>
  <c r="CQ26" s="1"/>
  <c r="CM10"/>
  <c r="CN10" s="1"/>
  <c r="CM12"/>
  <c r="CN12" s="1"/>
  <c r="CO12" s="1"/>
  <c r="CL14"/>
  <c r="CO25"/>
  <c r="CP25" s="1"/>
  <c r="CQ25" s="1"/>
  <c r="CR25" s="1"/>
  <c r="CN9"/>
  <c r="CO9" s="1"/>
  <c r="CN11"/>
  <c r="CO11" s="1"/>
  <c r="CO21"/>
  <c r="CP21" s="1"/>
  <c r="CN30"/>
  <c r="CO30" s="1"/>
  <c r="CO16"/>
  <c r="CP16" s="1"/>
  <c r="CQ16" s="1"/>
  <c r="CO22"/>
  <c r="CP41"/>
  <c r="CN27"/>
  <c r="CO42"/>
  <c r="CO19"/>
  <c r="CP19" s="1"/>
  <c r="CP28"/>
  <c r="CO15"/>
  <c r="CN29"/>
  <c r="CO29" s="1"/>
  <c r="CO24"/>
  <c r="CM8"/>
  <c r="CS40" l="1"/>
  <c r="CT40" s="1"/>
  <c r="CU40" s="1"/>
  <c r="CR20"/>
  <c r="CS20" s="1"/>
  <c r="CT20" s="1"/>
  <c r="CP9"/>
  <c r="CQ9" s="1"/>
  <c r="CQ39"/>
  <c r="CR39" s="1"/>
  <c r="CQ21"/>
  <c r="CR21" s="1"/>
  <c r="CQ18"/>
  <c r="CR18" s="1"/>
  <c r="CR16"/>
  <c r="CS16" s="1"/>
  <c r="CP13"/>
  <c r="CM14"/>
  <c r="CO10"/>
  <c r="CP12"/>
  <c r="CP30"/>
  <c r="CQ30" s="1"/>
  <c r="CR30" s="1"/>
  <c r="CP24"/>
  <c r="CQ28"/>
  <c r="CR28" s="1"/>
  <c r="CP15"/>
  <c r="CO27"/>
  <c r="CP27" s="1"/>
  <c r="CS25"/>
  <c r="CT25" s="1"/>
  <c r="CR17"/>
  <c r="CQ41"/>
  <c r="CR26"/>
  <c r="CS26" s="1"/>
  <c r="CT26" s="1"/>
  <c r="CQ19"/>
  <c r="CR19" s="1"/>
  <c r="CP29"/>
  <c r="CQ29" s="1"/>
  <c r="CP42"/>
  <c r="CP11"/>
  <c r="CP22"/>
  <c r="CS23"/>
  <c r="CN8"/>
  <c r="CO8" s="1"/>
  <c r="CR9" l="1"/>
  <c r="CS9" s="1"/>
  <c r="CS39"/>
  <c r="CT39" s="1"/>
  <c r="CQ24"/>
  <c r="CR24" s="1"/>
  <c r="CS24" s="1"/>
  <c r="CS21"/>
  <c r="CT21" s="1"/>
  <c r="CS18"/>
  <c r="CQ13"/>
  <c r="CV40"/>
  <c r="CW40" s="1"/>
  <c r="CQ12"/>
  <c r="CR12" s="1"/>
  <c r="CS12" s="1"/>
  <c r="CP10"/>
  <c r="CN14"/>
  <c r="CO14" s="1"/>
  <c r="CS30"/>
  <c r="CU26"/>
  <c r="CV26" s="1"/>
  <c r="CQ11"/>
  <c r="CR11" s="1"/>
  <c r="CS11" s="1"/>
  <c r="CT11" s="1"/>
  <c r="CU11" s="1"/>
  <c r="CU25"/>
  <c r="CV25" s="1"/>
  <c r="CQ22"/>
  <c r="CR22" s="1"/>
  <c r="CS17"/>
  <c r="CQ15"/>
  <c r="CR29"/>
  <c r="CQ42"/>
  <c r="CR42" s="1"/>
  <c r="CS42" s="1"/>
  <c r="CT16"/>
  <c r="CT23"/>
  <c r="CU23" s="1"/>
  <c r="CR41"/>
  <c r="CS41" s="1"/>
  <c r="CU20"/>
  <c r="CQ27"/>
  <c r="CS19"/>
  <c r="CT19" s="1"/>
  <c r="CS28"/>
  <c r="CP8"/>
  <c r="CT9" l="1"/>
  <c r="CU9" s="1"/>
  <c r="CU39"/>
  <c r="CT18"/>
  <c r="CU18" s="1"/>
  <c r="CV18" s="1"/>
  <c r="CW18" s="1"/>
  <c r="CR13"/>
  <c r="CT12"/>
  <c r="CU12" s="1"/>
  <c r="CT30"/>
  <c r="CU30" s="1"/>
  <c r="CX40"/>
  <c r="CY40" s="1"/>
  <c r="CQ10"/>
  <c r="CR10" s="1"/>
  <c r="CS22"/>
  <c r="CT22" s="1"/>
  <c r="CP14"/>
  <c r="CV11"/>
  <c r="CW11" s="1"/>
  <c r="CX11" s="1"/>
  <c r="CY11" s="1"/>
  <c r="CZ11" s="1"/>
  <c r="DA11" s="1"/>
  <c r="DB11" s="1"/>
  <c r="DC11" s="1"/>
  <c r="DD11" s="1"/>
  <c r="DE11" s="1"/>
  <c r="CU19"/>
  <c r="CV19" s="1"/>
  <c r="CW26"/>
  <c r="CX26" s="1"/>
  <c r="CU21"/>
  <c r="CV21" s="1"/>
  <c r="CW21" s="1"/>
  <c r="CT41"/>
  <c r="CU41" s="1"/>
  <c r="CV41" s="1"/>
  <c r="CV20"/>
  <c r="CW20" s="1"/>
  <c r="CS29"/>
  <c r="CW25"/>
  <c r="CX25" s="1"/>
  <c r="CY25" s="1"/>
  <c r="CZ25" s="1"/>
  <c r="CR15"/>
  <c r="CT28"/>
  <c r="CU28" s="1"/>
  <c r="CR27"/>
  <c r="CS27" s="1"/>
  <c r="CT27" s="1"/>
  <c r="CV23"/>
  <c r="CW23" s="1"/>
  <c r="CU16"/>
  <c r="CT17"/>
  <c r="CU17" s="1"/>
  <c r="CV17" s="1"/>
  <c r="CW17" s="1"/>
  <c r="CX17" s="1"/>
  <c r="CY17" s="1"/>
  <c r="CZ17" s="1"/>
  <c r="DA17" s="1"/>
  <c r="DB17" s="1"/>
  <c r="DC17" s="1"/>
  <c r="DD17" s="1"/>
  <c r="DE17" s="1"/>
  <c r="CT42"/>
  <c r="CT24"/>
  <c r="CQ8"/>
  <c r="CR8" s="1"/>
  <c r="CX21" l="1"/>
  <c r="CY21" s="1"/>
  <c r="CZ21" s="1"/>
  <c r="CS13"/>
  <c r="CT13" s="1"/>
  <c r="CV9"/>
  <c r="CW9" s="1"/>
  <c r="CX9" s="1"/>
  <c r="CY9" s="1"/>
  <c r="CZ9" s="1"/>
  <c r="CZ40"/>
  <c r="DA40" s="1"/>
  <c r="DB40" s="1"/>
  <c r="DC40" s="1"/>
  <c r="DD40" s="1"/>
  <c r="DE40" s="1"/>
  <c r="CV39"/>
  <c r="CW39" s="1"/>
  <c r="CX39" s="1"/>
  <c r="CU22"/>
  <c r="CV22" s="1"/>
  <c r="CV12"/>
  <c r="CW12" s="1"/>
  <c r="CS10"/>
  <c r="CQ14"/>
  <c r="CV30"/>
  <c r="CX18"/>
  <c r="CY18" s="1"/>
  <c r="CZ18" s="1"/>
  <c r="DA18" s="1"/>
  <c r="DB18" s="1"/>
  <c r="DC18" s="1"/>
  <c r="DD18" s="1"/>
  <c r="DE18" s="1"/>
  <c r="CW19"/>
  <c r="CX23"/>
  <c r="CY23" s="1"/>
  <c r="CZ23" s="1"/>
  <c r="DA23" s="1"/>
  <c r="DB23" s="1"/>
  <c r="DC23" s="1"/>
  <c r="DD23" s="1"/>
  <c r="DE23" s="1"/>
  <c r="CU24"/>
  <c r="CV24" s="1"/>
  <c r="CW24" s="1"/>
  <c r="CX24" s="1"/>
  <c r="CY24" s="1"/>
  <c r="CZ24" s="1"/>
  <c r="DA24" s="1"/>
  <c r="CW41"/>
  <c r="CX41" s="1"/>
  <c r="CY41" s="1"/>
  <c r="CZ41" s="1"/>
  <c r="DA41" s="1"/>
  <c r="DB41" s="1"/>
  <c r="DC41" s="1"/>
  <c r="DD41" s="1"/>
  <c r="DE41" s="1"/>
  <c r="CY26"/>
  <c r="CZ26" s="1"/>
  <c r="DA26" s="1"/>
  <c r="DB26" s="1"/>
  <c r="DC26" s="1"/>
  <c r="DD26" s="1"/>
  <c r="DE26" s="1"/>
  <c r="CU27"/>
  <c r="CV27" s="1"/>
  <c r="CW27" s="1"/>
  <c r="CX27" s="1"/>
  <c r="CY27" s="1"/>
  <c r="CZ27" s="1"/>
  <c r="DA27" s="1"/>
  <c r="DB27" s="1"/>
  <c r="DC27" s="1"/>
  <c r="DD27" s="1"/>
  <c r="DE27" s="1"/>
  <c r="CU42"/>
  <c r="DA25"/>
  <c r="DB25" s="1"/>
  <c r="DC25" s="1"/>
  <c r="DD25" s="1"/>
  <c r="DE25" s="1"/>
  <c r="CT29"/>
  <c r="CU29" s="1"/>
  <c r="CV29" s="1"/>
  <c r="CW29" s="1"/>
  <c r="CX29" s="1"/>
  <c r="CY29" s="1"/>
  <c r="CZ29" s="1"/>
  <c r="DA29" s="1"/>
  <c r="DB29" s="1"/>
  <c r="DC29" s="1"/>
  <c r="DD29" s="1"/>
  <c r="DE29" s="1"/>
  <c r="CV16"/>
  <c r="CW16" s="1"/>
  <c r="CX16" s="1"/>
  <c r="CY16" s="1"/>
  <c r="CZ16" s="1"/>
  <c r="DA16" s="1"/>
  <c r="DB16" s="1"/>
  <c r="DC16" s="1"/>
  <c r="DD16" s="1"/>
  <c r="DE16" s="1"/>
  <c r="CX20"/>
  <c r="CY20" s="1"/>
  <c r="CZ20" s="1"/>
  <c r="DA20" s="1"/>
  <c r="DB20" s="1"/>
  <c r="DC20" s="1"/>
  <c r="DD20" s="1"/>
  <c r="DE20" s="1"/>
  <c r="CS15"/>
  <c r="CV28"/>
  <c r="CS8"/>
  <c r="CT8" s="1"/>
  <c r="CU8" s="1"/>
  <c r="CV8" s="1"/>
  <c r="CW8" s="1"/>
  <c r="CX8" s="1"/>
  <c r="CY8" s="1"/>
  <c r="DA21" l="1"/>
  <c r="DB21" s="1"/>
  <c r="DC21" s="1"/>
  <c r="DD21" s="1"/>
  <c r="DE21" s="1"/>
  <c r="CU13"/>
  <c r="CV13" s="1"/>
  <c r="DA9"/>
  <c r="DB9" s="1"/>
  <c r="DC9" s="1"/>
  <c r="DD9" s="1"/>
  <c r="DE9" s="1"/>
  <c r="CY39"/>
  <c r="CZ39" s="1"/>
  <c r="CW22"/>
  <c r="CX22" s="1"/>
  <c r="CY22" s="1"/>
  <c r="CZ22" s="1"/>
  <c r="DA22" s="1"/>
  <c r="DB22" s="1"/>
  <c r="DC22" s="1"/>
  <c r="DD22" s="1"/>
  <c r="DE22" s="1"/>
  <c r="CX12"/>
  <c r="CY12" s="1"/>
  <c r="CZ12" s="1"/>
  <c r="CX19"/>
  <c r="CY19" s="1"/>
  <c r="CR14"/>
  <c r="CS14" s="1"/>
  <c r="CT14" s="1"/>
  <c r="CT10"/>
  <c r="CU10" s="1"/>
  <c r="CW30"/>
  <c r="CT15"/>
  <c r="CU15" s="1"/>
  <c r="CV15" s="1"/>
  <c r="DB24"/>
  <c r="DC24" s="1"/>
  <c r="DD24" s="1"/>
  <c r="DE24" s="1"/>
  <c r="CW28"/>
  <c r="CX28" s="1"/>
  <c r="CY28" s="1"/>
  <c r="CV42"/>
  <c r="CZ8"/>
  <c r="DA8" s="1"/>
  <c r="DB8" s="1"/>
  <c r="DC8" s="1"/>
  <c r="DD8" s="1"/>
  <c r="DE8" s="1"/>
  <c r="CW13" l="1"/>
  <c r="CX13" s="1"/>
  <c r="CY13" s="1"/>
  <c r="DA39"/>
  <c r="DB39" s="1"/>
  <c r="DC39" s="1"/>
  <c r="DD39" s="1"/>
  <c r="DE39" s="1"/>
  <c r="CZ28"/>
  <c r="DA28" s="1"/>
  <c r="DA12"/>
  <c r="DB12" s="1"/>
  <c r="DC12" s="1"/>
  <c r="DD12" s="1"/>
  <c r="DE12" s="1"/>
  <c r="CW15"/>
  <c r="CX15" s="1"/>
  <c r="CY15" s="1"/>
  <c r="CZ15" s="1"/>
  <c r="DA15" s="1"/>
  <c r="DB15" s="1"/>
  <c r="DC15" s="1"/>
  <c r="DD15" s="1"/>
  <c r="DE15" s="1"/>
  <c r="CZ19"/>
  <c r="DA19" s="1"/>
  <c r="DB19" s="1"/>
  <c r="CV10"/>
  <c r="CW10" s="1"/>
  <c r="CX10" s="1"/>
  <c r="CY10" s="1"/>
  <c r="CZ10" s="1"/>
  <c r="DA10" s="1"/>
  <c r="CX30"/>
  <c r="CU14"/>
  <c r="CW42"/>
  <c r="CX42" s="1"/>
  <c r="CY42" s="1"/>
  <c r="CZ42" s="1"/>
  <c r="DA42" s="1"/>
  <c r="DB42" s="1"/>
  <c r="DC42" s="1"/>
  <c r="DD42" s="1"/>
  <c r="DE42" s="1"/>
  <c r="CZ13" l="1"/>
  <c r="DA13" s="1"/>
  <c r="DB28"/>
  <c r="DC28" s="1"/>
  <c r="DD28" s="1"/>
  <c r="DE28" s="1"/>
  <c r="DC19"/>
  <c r="DD19" s="1"/>
  <c r="DE19" s="1"/>
  <c r="DF41"/>
  <c r="CV14"/>
  <c r="CY30"/>
  <c r="CZ30" s="1"/>
  <c r="DA30" s="1"/>
  <c r="DB10"/>
  <c r="DC10" s="1"/>
  <c r="DD10" s="1"/>
  <c r="DE10" s="1"/>
  <c r="DB13" l="1"/>
  <c r="DC13" s="1"/>
  <c r="DD13" s="1"/>
  <c r="DE13" s="1"/>
  <c r="CW14"/>
  <c r="CX14" s="1"/>
  <c r="DB30"/>
  <c r="DC30" s="1"/>
  <c r="DD30" s="1"/>
  <c r="DE30" s="1"/>
  <c r="CY14" l="1"/>
  <c r="CZ14" s="1"/>
  <c r="DA14" s="1"/>
  <c r="DB14" s="1"/>
  <c r="DC14" s="1"/>
  <c r="DD14" s="1"/>
  <c r="DE14" s="1"/>
</calcChain>
</file>

<file path=xl/sharedStrings.xml><?xml version="1.0" encoding="utf-8"?>
<sst xmlns="http://schemas.openxmlformats.org/spreadsheetml/2006/main" count="622" uniqueCount="115">
  <si>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</si>
  <si>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</si>
  <si>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</si>
  <si>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</si>
  <si>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</si>
  <si>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</si>
  <si>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</si>
  <si>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</si>
  <si>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</si>
  <si>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</si>
  <si>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</si>
  <si>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</si>
  <si>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</si>
  <si>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</si>
  <si>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</si>
  <si>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</si>
  <si>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</si>
  <si>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ИЗО</t>
  </si>
  <si>
    <t>3а</t>
  </si>
  <si>
    <t>ФЗР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</si>
  <si>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</si>
  <si>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</si>
  <si>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</si>
  <si>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</si>
  <si>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</si>
  <si>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</si>
  <si>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</si>
  <si>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</si>
  <si>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</si>
  <si>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</si>
  <si>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</si>
  <si>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</si>
  <si>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</si>
  <si>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</si>
  <si>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</si>
  <si>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</si>
  <si>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</si>
  <si>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</si>
  <si>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</si>
  <si>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</si>
  <si>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</si>
  <si>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</si>
  <si>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</si>
  <si>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</si>
  <si>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</si>
  <si>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</si>
  <si>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</si>
  <si>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</si>
  <si>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</si>
  <si>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</si>
  <si>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рус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</si>
  <si>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</si>
  <si>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</si>
  <si>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</si>
  <si>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</si>
  <si>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</si>
  <si>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</si>
  <si>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</si>
  <si>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</si>
  <si>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</si>
  <si>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</si>
  <si>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</si>
  <si>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</si>
  <si>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</si>
  <si>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</si>
  <si>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</si>
  <si>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</si>
  <si>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</si>
  <si>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Астрономия</t>
  </si>
  <si>
    <t>АСТ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</si>
  <si>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</si>
  <si>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</si>
  <si>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</si>
  <si>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</si>
  <si>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</si>
  <si>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</si>
  <si>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</si>
  <si>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</si>
  <si>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</si>
  <si>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</si>
  <si>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</si>
  <si>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Физ-ра</t>
  </si>
  <si>
    <t>мат</t>
  </si>
  <si>
    <t>анг</t>
  </si>
  <si>
    <t>физ</t>
  </si>
  <si>
    <t>хим</t>
  </si>
  <si>
    <t>6г</t>
  </si>
  <si>
    <t>7г</t>
  </si>
  <si>
    <t>8г</t>
  </si>
  <si>
    <t>9г</t>
  </si>
  <si>
    <t>кнг</t>
  </si>
  <si>
    <t>Утвержден</t>
  </si>
  <si>
    <t>График оценочных процедур</t>
  </si>
  <si>
    <t>2024-2025 учебного года</t>
  </si>
  <si>
    <t>ОБЗР</t>
  </si>
  <si>
    <t>в МАОУ СОШ № 43 на 1 полугодие</t>
  </si>
  <si>
    <t>алг</t>
  </si>
  <si>
    <t>гео</t>
  </si>
  <si>
    <t>окр</t>
  </si>
  <si>
    <t>био</t>
  </si>
  <si>
    <t>инф</t>
  </si>
  <si>
    <t>ист</t>
  </si>
  <si>
    <t>общ</t>
  </si>
  <si>
    <t>нем</t>
  </si>
  <si>
    <t>фра</t>
  </si>
  <si>
    <t>лит</t>
  </si>
  <si>
    <t>обзр</t>
  </si>
  <si>
    <t>фзр</t>
  </si>
  <si>
    <t>муз</t>
  </si>
  <si>
    <t>тех</t>
  </si>
  <si>
    <t>аст</t>
  </si>
  <si>
    <t>куб</t>
  </si>
  <si>
    <t>тнф</t>
  </si>
  <si>
    <t>Директор МАОУ СОШ № 43</t>
  </si>
  <si>
    <t>__________Кеда С.Б.</t>
  </si>
</sst>
</file>

<file path=xl/styles.xml><?xml version="1.0" encoding="utf-8"?>
<styleSheet xmlns="http://schemas.openxmlformats.org/spreadsheetml/2006/main">
  <fonts count="25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1"/>
      <color theme="8" tint="-0.499984740745262"/>
      <name val="Calibri"/>
      <family val="2"/>
      <charset val="204"/>
    </font>
    <font>
      <b/>
      <sz val="11"/>
      <color theme="8" tint="-0.499984740745262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CCC0D9"/>
        <bgColor rgb="FFCCC0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67">
    <xf numFmtId="0" fontId="0" fillId="0" borderId="0" xfId="0"/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7" fillId="0" borderId="8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/>
    <xf numFmtId="0" fontId="22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top" wrapText="1"/>
    </xf>
    <xf numFmtId="0" fontId="23" fillId="0" borderId="1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14" borderId="6" xfId="0" applyFont="1" applyFill="1" applyBorder="1" applyAlignment="1">
      <alignment horizontal="left" vertical="center"/>
    </xf>
    <xf numFmtId="0" fontId="15" fillId="14" borderId="6" xfId="0" applyFont="1" applyFill="1" applyBorder="1" applyAlignment="1">
      <alignment horizontal="left" vertical="center"/>
    </xf>
    <xf numFmtId="0" fontId="15" fillId="14" borderId="6" xfId="0" applyFont="1" applyFill="1" applyBorder="1" applyAlignment="1">
      <alignment horizontal="left" vertical="center" wrapText="1"/>
    </xf>
    <xf numFmtId="0" fontId="14" fillId="14" borderId="6" xfId="0" applyFont="1" applyFill="1" applyBorder="1" applyAlignment="1">
      <alignment horizontal="left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6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4" fillId="13" borderId="15" xfId="0" applyFont="1" applyFill="1" applyBorder="1" applyAlignment="1">
      <alignment horizontal="center" vertical="center"/>
    </xf>
    <xf numFmtId="0" fontId="14" fillId="13" borderId="16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0" fillId="0" borderId="2" xfId="0" applyBorder="1"/>
    <xf numFmtId="0" fontId="14" fillId="12" borderId="5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4" fillId="12" borderId="13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0" fillId="0" borderId="23" xfId="0" applyBorder="1"/>
    <xf numFmtId="0" fontId="0" fillId="0" borderId="3" xfId="0" applyBorder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595"/>
  <sheetViews>
    <sheetView showGridLines="0" tabSelected="1" zoomScale="60" zoomScaleNormal="6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5" sqref="F5"/>
    </sheetView>
  </sheetViews>
  <sheetFormatPr defaultRowHeight="15" customHeight="1"/>
  <cols>
    <col min="1" max="1" width="14.25" style="4" customWidth="1"/>
    <col min="2" max="2" width="4.5" style="9" customWidth="1"/>
    <col min="3" max="3" width="2.25" customWidth="1"/>
    <col min="4" max="4" width="5.375" style="16" customWidth="1"/>
    <col min="5" max="5" width="13.375" style="18" customWidth="1"/>
    <col min="6" max="6" width="9.375" style="18" customWidth="1"/>
    <col min="7" max="97" width="4.75" style="18" customWidth="1"/>
    <col min="98" max="106" width="4.75" style="16" customWidth="1"/>
    <col min="107" max="107" width="5.25" style="16" customWidth="1"/>
    <col min="108" max="113" width="4.75" style="16" customWidth="1"/>
    <col min="114" max="114" width="5.625" style="16" customWidth="1"/>
    <col min="115" max="116" width="4.75" style="16" customWidth="1"/>
    <col min="117" max="117" width="5.875" style="1" customWidth="1"/>
    <col min="118" max="118" width="5.625" style="1" customWidth="1"/>
    <col min="119" max="119" width="5.75" customWidth="1"/>
    <col min="120" max="1022" width="12.875" customWidth="1"/>
  </cols>
  <sheetData>
    <row r="1" spans="5:123" s="6" customFormat="1" ht="30" customHeight="1"/>
    <row r="2" spans="5:123" s="6" customFormat="1" ht="16.149999999999999" customHeight="1"/>
    <row r="3" spans="5:123" ht="16.149999999999999" customHeight="1">
      <c r="F3" s="18" t="s">
        <v>91</v>
      </c>
      <c r="K3" s="18" t="s">
        <v>92</v>
      </c>
    </row>
    <row r="4" spans="5:123" ht="16.149999999999999" customHeight="1">
      <c r="F4" s="18" t="s">
        <v>113</v>
      </c>
      <c r="K4" s="18" t="s">
        <v>95</v>
      </c>
    </row>
    <row r="5" spans="5:123" ht="16.149999999999999" customHeight="1">
      <c r="F5" s="18" t="s">
        <v>114</v>
      </c>
      <c r="K5" s="18" t="s">
        <v>93</v>
      </c>
    </row>
    <row r="6" spans="5:123" ht="43.5" customHeight="1">
      <c r="E6" s="60" t="s">
        <v>70</v>
      </c>
      <c r="F6" s="60"/>
      <c r="G6" s="13"/>
      <c r="H6" s="45" t="s">
        <v>0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64" t="s">
        <v>1</v>
      </c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6"/>
      <c r="BC6" s="61" t="s">
        <v>2</v>
      </c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3"/>
      <c r="BY6" s="47" t="s">
        <v>3</v>
      </c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3" t="s">
        <v>71</v>
      </c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</row>
    <row r="7" spans="5:123" ht="16.149999999999999" customHeight="1">
      <c r="E7" s="41" t="s">
        <v>31</v>
      </c>
      <c r="F7" s="42" t="s">
        <v>32</v>
      </c>
      <c r="G7" s="22" t="s">
        <v>72</v>
      </c>
      <c r="H7" s="29">
        <v>2</v>
      </c>
      <c r="I7" s="7">
        <v>3</v>
      </c>
      <c r="J7" s="7">
        <v>4</v>
      </c>
      <c r="K7" s="7">
        <v>5</v>
      </c>
      <c r="L7" s="7">
        <v>6</v>
      </c>
      <c r="M7" s="7">
        <v>9</v>
      </c>
      <c r="N7" s="7">
        <v>10</v>
      </c>
      <c r="O7" s="7">
        <v>11</v>
      </c>
      <c r="P7" s="7">
        <v>12</v>
      </c>
      <c r="Q7" s="7">
        <v>13</v>
      </c>
      <c r="R7" s="7">
        <v>16</v>
      </c>
      <c r="S7" s="7">
        <v>17</v>
      </c>
      <c r="T7" s="7">
        <v>18</v>
      </c>
      <c r="U7" s="7">
        <v>19</v>
      </c>
      <c r="V7" s="7">
        <v>20</v>
      </c>
      <c r="W7" s="7">
        <v>23</v>
      </c>
      <c r="X7" s="7">
        <v>24</v>
      </c>
      <c r="Y7" s="7">
        <v>25</v>
      </c>
      <c r="Z7" s="7">
        <v>26</v>
      </c>
      <c r="AA7" s="7">
        <v>27</v>
      </c>
      <c r="AB7" s="7">
        <v>30</v>
      </c>
      <c r="AC7" s="7">
        <v>1</v>
      </c>
      <c r="AD7" s="7">
        <v>2</v>
      </c>
      <c r="AE7" s="7">
        <v>3</v>
      </c>
      <c r="AF7" s="7">
        <v>4</v>
      </c>
      <c r="AG7" s="7">
        <v>7</v>
      </c>
      <c r="AH7" s="7">
        <v>8</v>
      </c>
      <c r="AI7" s="7">
        <v>9</v>
      </c>
      <c r="AJ7" s="7">
        <v>10</v>
      </c>
      <c r="AK7" s="7">
        <v>11</v>
      </c>
      <c r="AL7" s="7">
        <v>14</v>
      </c>
      <c r="AM7" s="7">
        <v>15</v>
      </c>
      <c r="AN7" s="7">
        <v>16</v>
      </c>
      <c r="AO7" s="7">
        <v>17</v>
      </c>
      <c r="AP7" s="7">
        <v>18</v>
      </c>
      <c r="AQ7" s="7">
        <v>21</v>
      </c>
      <c r="AR7" s="8">
        <v>22</v>
      </c>
      <c r="AS7" s="7">
        <v>23</v>
      </c>
      <c r="AT7" s="7">
        <v>24</v>
      </c>
      <c r="AU7" s="7">
        <v>25</v>
      </c>
      <c r="AV7" s="7">
        <v>4</v>
      </c>
      <c r="AW7" s="7">
        <v>5</v>
      </c>
      <c r="AX7" s="7">
        <v>6</v>
      </c>
      <c r="AY7" s="7">
        <v>7</v>
      </c>
      <c r="AZ7" s="7">
        <v>8</v>
      </c>
      <c r="BA7" s="7">
        <v>11</v>
      </c>
      <c r="BB7" s="7">
        <v>12</v>
      </c>
      <c r="BC7" s="7">
        <v>13</v>
      </c>
      <c r="BD7" s="7">
        <v>14</v>
      </c>
      <c r="BE7" s="7">
        <v>15</v>
      </c>
      <c r="BF7" s="7">
        <v>18</v>
      </c>
      <c r="BG7" s="7">
        <v>19</v>
      </c>
      <c r="BH7" s="7">
        <v>20</v>
      </c>
      <c r="BI7" s="7">
        <v>21</v>
      </c>
      <c r="BJ7" s="7">
        <v>22</v>
      </c>
      <c r="BK7" s="7">
        <v>25</v>
      </c>
      <c r="BL7" s="7">
        <v>26</v>
      </c>
      <c r="BM7" s="7">
        <v>27</v>
      </c>
      <c r="BN7" s="7">
        <v>28</v>
      </c>
      <c r="BO7" s="7">
        <v>29</v>
      </c>
      <c r="BP7" s="7">
        <v>2</v>
      </c>
      <c r="BQ7" s="7">
        <v>3</v>
      </c>
      <c r="BR7" s="7">
        <v>4</v>
      </c>
      <c r="BS7" s="7">
        <v>5</v>
      </c>
      <c r="BT7" s="7">
        <v>6</v>
      </c>
      <c r="BU7" s="7">
        <v>9</v>
      </c>
      <c r="BV7" s="7">
        <v>10</v>
      </c>
      <c r="BW7" s="7">
        <v>11</v>
      </c>
      <c r="BX7" s="7">
        <v>12</v>
      </c>
      <c r="BY7" s="7">
        <v>13</v>
      </c>
      <c r="BZ7" s="7">
        <v>16</v>
      </c>
      <c r="CA7" s="7">
        <v>17</v>
      </c>
      <c r="CB7" s="7">
        <v>18</v>
      </c>
      <c r="CC7" s="7">
        <v>19</v>
      </c>
      <c r="CD7" s="7">
        <v>20</v>
      </c>
      <c r="CE7" s="7">
        <v>23</v>
      </c>
      <c r="CF7" s="7">
        <v>24</v>
      </c>
      <c r="CG7" s="7">
        <v>25</v>
      </c>
      <c r="CH7" s="7">
        <v>26</v>
      </c>
      <c r="CI7" s="7">
        <v>27</v>
      </c>
      <c r="CJ7" s="8" t="s">
        <v>82</v>
      </c>
      <c r="CK7" s="17" t="s">
        <v>50</v>
      </c>
      <c r="CL7" s="17" t="s">
        <v>96</v>
      </c>
      <c r="CM7" s="17" t="s">
        <v>97</v>
      </c>
      <c r="CN7" s="17" t="s">
        <v>98</v>
      </c>
      <c r="CO7" s="17" t="s">
        <v>99</v>
      </c>
      <c r="CP7" s="17" t="s">
        <v>97</v>
      </c>
      <c r="CQ7" s="17" t="s">
        <v>100</v>
      </c>
      <c r="CR7" s="17" t="s">
        <v>101</v>
      </c>
      <c r="CS7" s="17" t="s">
        <v>102</v>
      </c>
      <c r="CT7" s="17" t="s">
        <v>84</v>
      </c>
      <c r="CU7" s="17" t="s">
        <v>85</v>
      </c>
      <c r="CV7" s="17" t="s">
        <v>83</v>
      </c>
      <c r="CW7" s="17" t="s">
        <v>103</v>
      </c>
      <c r="CX7" s="17" t="s">
        <v>104</v>
      </c>
      <c r="CY7" s="17" t="s">
        <v>105</v>
      </c>
      <c r="CZ7" s="17" t="s">
        <v>106</v>
      </c>
      <c r="DA7" s="17" t="s">
        <v>107</v>
      </c>
      <c r="DB7" s="17" t="s">
        <v>108</v>
      </c>
      <c r="DC7" s="17" t="s">
        <v>109</v>
      </c>
      <c r="DD7" s="17" t="s">
        <v>110</v>
      </c>
      <c r="DE7" s="17" t="s">
        <v>111</v>
      </c>
      <c r="DF7"/>
      <c r="DG7"/>
      <c r="DH7"/>
      <c r="DI7"/>
      <c r="DJ7"/>
      <c r="DK7"/>
      <c r="DL7"/>
      <c r="DM7"/>
      <c r="DN7"/>
    </row>
    <row r="8" spans="5:123" ht="16.149999999999999" customHeight="1">
      <c r="E8" s="5" t="s">
        <v>10</v>
      </c>
      <c r="F8" s="10" t="s">
        <v>11</v>
      </c>
      <c r="G8" s="24" t="s">
        <v>8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 t="s">
        <v>82</v>
      </c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82</v>
      </c>
      <c r="AS8" s="14" t="s">
        <v>83</v>
      </c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50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 t="s">
        <v>90</v>
      </c>
      <c r="CB8" s="14"/>
      <c r="CC8" s="14"/>
      <c r="CD8" s="14"/>
      <c r="CE8" s="14" t="s">
        <v>50</v>
      </c>
      <c r="CF8" s="14" t="s">
        <v>82</v>
      </c>
      <c r="CG8" s="14"/>
      <c r="CH8" s="14"/>
      <c r="CI8" s="14"/>
      <c r="CJ8" s="28">
        <f t="shared" ref="CJ8:CJ41" si="0">COUNTIF(H8:CI8,"МАТ")</f>
        <v>3</v>
      </c>
      <c r="CK8" s="17">
        <f t="shared" ref="CK8:CK41" si="1">COUNTIF(I8:CJ8,"РУС")</f>
        <v>2</v>
      </c>
      <c r="CL8" s="17">
        <f t="shared" ref="CL8:CL41" si="2">COUNTIF(J8:CK8,"АЛГ")</f>
        <v>0</v>
      </c>
      <c r="CM8" s="17">
        <f t="shared" ref="CM8:CM41" si="3">COUNTIF(K8:CL8,"ГЕМ")</f>
        <v>0</v>
      </c>
      <c r="CN8" s="17">
        <f t="shared" ref="CN8:CN41" si="4">COUNTIF(L8:CM8,"ОКР")</f>
        <v>0</v>
      </c>
      <c r="CO8" s="17">
        <f t="shared" ref="CO8:CO32" si="5">COUNTIF(M8:CN8,"БИО")</f>
        <v>0</v>
      </c>
      <c r="CP8" s="17">
        <f t="shared" ref="CP8:CP32" si="6">COUNTIF(N8:CO8,"ГЕО")</f>
        <v>0</v>
      </c>
      <c r="CQ8" s="17">
        <f t="shared" ref="CQ8:CQ32" si="7">COUNTIF(O8:CP8,"ИНФ")</f>
        <v>0</v>
      </c>
      <c r="CR8" s="17">
        <f t="shared" ref="CR8:CR32" si="8">COUNTIF(P8:CQ8,"ИСТ")</f>
        <v>0</v>
      </c>
      <c r="CS8" s="17">
        <f t="shared" ref="CS8:CS32" si="9">COUNTIF(Q8:CR8,"ОБЩ")</f>
        <v>0</v>
      </c>
      <c r="CT8" s="17">
        <f t="shared" ref="CT8:CT41" si="10">COUNTIF(R8:CS8,"ФИЗ")</f>
        <v>0</v>
      </c>
      <c r="CU8" s="17">
        <f t="shared" ref="CU8:CU41" si="11">COUNTIF(S8:CT8,"ХИМ")</f>
        <v>0</v>
      </c>
      <c r="CV8" s="17">
        <f t="shared" ref="CV8:CV41" si="12">COUNTIF(T8:CU8,"АНГ")</f>
        <v>1</v>
      </c>
      <c r="CW8" s="17">
        <f t="shared" ref="CW8:CW41" si="13">COUNTIF(U8:CV8,"НЕМ")</f>
        <v>0</v>
      </c>
      <c r="CX8" s="17">
        <f t="shared" ref="CX8:CX41" si="14">COUNTIF(V8:CW8,"ФРА")</f>
        <v>0</v>
      </c>
      <c r="CY8" s="17">
        <f t="shared" ref="CY8:CY41" si="15">COUNTIF(W8:CX8,"ЛИТ")</f>
        <v>0</v>
      </c>
      <c r="CZ8" s="17">
        <f t="shared" ref="CZ8:CZ41" si="16">COUNTIF(X8:CY8,"ОБЖ")</f>
        <v>0</v>
      </c>
      <c r="DA8" s="17">
        <f t="shared" ref="DA8:DA41" si="17">COUNTIF(Y8:CZ8,"ФЗР")</f>
        <v>0</v>
      </c>
      <c r="DB8" s="17">
        <f t="shared" ref="DB8:DB41" si="18">COUNTIF(Z8:DA8,"МУЗ")</f>
        <v>0</v>
      </c>
      <c r="DC8" s="17">
        <f t="shared" ref="DC8:DC41" si="19">COUNTIF(AA8:DB8,"ТЕХ")</f>
        <v>0</v>
      </c>
      <c r="DD8" s="17">
        <f t="shared" ref="DD8:DD41" si="20">COUNTIF(AB8:DC8,"АСТ")</f>
        <v>0</v>
      </c>
      <c r="DE8" s="17">
        <f t="shared" ref="DE8:DE41" si="21">COUNTIF(AC8:DD8,"КУБ")</f>
        <v>0</v>
      </c>
      <c r="DF8"/>
      <c r="DG8"/>
      <c r="DH8"/>
      <c r="DI8"/>
      <c r="DJ8"/>
      <c r="DK8"/>
      <c r="DL8"/>
      <c r="DM8"/>
      <c r="DN8"/>
    </row>
    <row r="9" spans="5:123" ht="16.149999999999999" customHeight="1">
      <c r="E9" s="3" t="s">
        <v>68</v>
      </c>
      <c r="F9" s="10" t="s">
        <v>69</v>
      </c>
      <c r="G9" s="25" t="s">
        <v>12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 t="s">
        <v>82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 t="s">
        <v>82</v>
      </c>
      <c r="AS9" s="14" t="s">
        <v>83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50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 t="s">
        <v>50</v>
      </c>
      <c r="CF9" s="14" t="s">
        <v>82</v>
      </c>
      <c r="CG9" s="14" t="s">
        <v>83</v>
      </c>
      <c r="CH9" s="14"/>
      <c r="CI9" s="14"/>
      <c r="CJ9" s="28">
        <f t="shared" si="0"/>
        <v>3</v>
      </c>
      <c r="CK9" s="17">
        <f t="shared" si="1"/>
        <v>2</v>
      </c>
      <c r="CL9" s="17">
        <f t="shared" si="2"/>
        <v>0</v>
      </c>
      <c r="CM9" s="17">
        <f t="shared" si="3"/>
        <v>0</v>
      </c>
      <c r="CN9" s="17">
        <f t="shared" si="4"/>
        <v>0</v>
      </c>
      <c r="CO9" s="17">
        <f t="shared" si="5"/>
        <v>0</v>
      </c>
      <c r="CP9" s="17">
        <f t="shared" si="6"/>
        <v>0</v>
      </c>
      <c r="CQ9" s="17">
        <f t="shared" si="7"/>
        <v>0</v>
      </c>
      <c r="CR9" s="17">
        <f t="shared" si="8"/>
        <v>0</v>
      </c>
      <c r="CS9" s="17">
        <f t="shared" si="9"/>
        <v>0</v>
      </c>
      <c r="CT9" s="17">
        <f t="shared" si="10"/>
        <v>0</v>
      </c>
      <c r="CU9" s="17">
        <f t="shared" si="11"/>
        <v>0</v>
      </c>
      <c r="CV9" s="17">
        <f t="shared" si="12"/>
        <v>2</v>
      </c>
      <c r="CW9" s="17">
        <f t="shared" si="13"/>
        <v>0</v>
      </c>
      <c r="CX9" s="17">
        <f t="shared" si="14"/>
        <v>0</v>
      </c>
      <c r="CY9" s="17">
        <f t="shared" si="15"/>
        <v>0</v>
      </c>
      <c r="CZ9" s="17">
        <f t="shared" si="16"/>
        <v>0</v>
      </c>
      <c r="DA9" s="17">
        <f t="shared" si="17"/>
        <v>0</v>
      </c>
      <c r="DB9" s="17">
        <f t="shared" si="18"/>
        <v>0</v>
      </c>
      <c r="DC9" s="17">
        <f t="shared" si="19"/>
        <v>0</v>
      </c>
      <c r="DD9" s="17">
        <f t="shared" si="20"/>
        <v>0</v>
      </c>
      <c r="DE9" s="17">
        <f t="shared" si="21"/>
        <v>0</v>
      </c>
      <c r="DF9"/>
      <c r="DG9"/>
      <c r="DH9"/>
      <c r="DI9"/>
      <c r="DJ9"/>
      <c r="DK9"/>
      <c r="DL9"/>
      <c r="DM9"/>
      <c r="DN9"/>
    </row>
    <row r="10" spans="5:123" ht="16.149999999999999" customHeight="1">
      <c r="E10" s="3" t="s">
        <v>45</v>
      </c>
      <c r="F10" s="10" t="s">
        <v>46</v>
      </c>
      <c r="G10" s="25" t="s">
        <v>15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 t="s">
        <v>82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 t="s">
        <v>83</v>
      </c>
      <c r="AS10" s="14" t="s">
        <v>82</v>
      </c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50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 t="s">
        <v>83</v>
      </c>
      <c r="CB10" s="14"/>
      <c r="CC10" s="14"/>
      <c r="CD10" s="14"/>
      <c r="CE10" s="14" t="s">
        <v>50</v>
      </c>
      <c r="CF10" s="14" t="s">
        <v>82</v>
      </c>
      <c r="CG10" s="14"/>
      <c r="CH10" s="14"/>
      <c r="CI10" s="14"/>
      <c r="CJ10" s="28">
        <f t="shared" si="0"/>
        <v>3</v>
      </c>
      <c r="CK10" s="17">
        <f t="shared" si="1"/>
        <v>2</v>
      </c>
      <c r="CL10" s="17">
        <f t="shared" si="2"/>
        <v>0</v>
      </c>
      <c r="CM10" s="17">
        <f t="shared" si="3"/>
        <v>0</v>
      </c>
      <c r="CN10" s="17">
        <f t="shared" si="4"/>
        <v>0</v>
      </c>
      <c r="CO10" s="17">
        <f t="shared" si="5"/>
        <v>0</v>
      </c>
      <c r="CP10" s="17">
        <f t="shared" si="6"/>
        <v>0</v>
      </c>
      <c r="CQ10" s="17">
        <f t="shared" si="7"/>
        <v>0</v>
      </c>
      <c r="CR10" s="17">
        <f t="shared" si="8"/>
        <v>0</v>
      </c>
      <c r="CS10" s="17">
        <f t="shared" si="9"/>
        <v>0</v>
      </c>
      <c r="CT10" s="17">
        <f t="shared" si="10"/>
        <v>0</v>
      </c>
      <c r="CU10" s="17">
        <f t="shared" si="11"/>
        <v>0</v>
      </c>
      <c r="CV10" s="17">
        <f t="shared" si="12"/>
        <v>2</v>
      </c>
      <c r="CW10" s="17">
        <f t="shared" si="13"/>
        <v>0</v>
      </c>
      <c r="CX10" s="17">
        <f t="shared" si="14"/>
        <v>0</v>
      </c>
      <c r="CY10" s="17">
        <f t="shared" si="15"/>
        <v>0</v>
      </c>
      <c r="CZ10" s="17">
        <f t="shared" si="16"/>
        <v>0</v>
      </c>
      <c r="DA10" s="17">
        <f t="shared" si="17"/>
        <v>0</v>
      </c>
      <c r="DB10" s="17">
        <f t="shared" si="18"/>
        <v>0</v>
      </c>
      <c r="DC10" s="17">
        <f t="shared" si="19"/>
        <v>0</v>
      </c>
      <c r="DD10" s="17">
        <f t="shared" si="20"/>
        <v>0</v>
      </c>
      <c r="DE10" s="17">
        <f t="shared" si="21"/>
        <v>0</v>
      </c>
      <c r="DF10"/>
      <c r="DG10"/>
      <c r="DH10"/>
      <c r="DI10"/>
      <c r="DJ10"/>
      <c r="DK10"/>
      <c r="DL10"/>
      <c r="DM10"/>
      <c r="DN10"/>
    </row>
    <row r="11" spans="5:123" ht="16.149999999999999" customHeight="1">
      <c r="E11" s="3" t="s">
        <v>28</v>
      </c>
      <c r="F11" s="10" t="s">
        <v>29</v>
      </c>
      <c r="G11" s="25" t="s">
        <v>18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 t="s">
        <v>50</v>
      </c>
      <c r="AB11" s="14" t="s">
        <v>82</v>
      </c>
      <c r="AC11" s="14"/>
      <c r="AD11" s="14"/>
      <c r="AE11" s="14"/>
      <c r="AF11" s="14"/>
      <c r="AG11" s="14"/>
      <c r="AH11" s="14"/>
      <c r="AI11" s="14"/>
      <c r="AJ11" s="14" t="s">
        <v>50</v>
      </c>
      <c r="AK11" s="14" t="s">
        <v>82</v>
      </c>
      <c r="AL11" s="14" t="s">
        <v>83</v>
      </c>
      <c r="AM11" s="14"/>
      <c r="AN11" s="14"/>
      <c r="AO11" s="14"/>
      <c r="AP11" s="14"/>
      <c r="AQ11" s="14"/>
      <c r="AR11" s="14" t="s">
        <v>50</v>
      </c>
      <c r="AS11" s="14" t="s">
        <v>82</v>
      </c>
      <c r="AT11" s="14"/>
      <c r="AU11" s="14"/>
      <c r="AV11" s="14"/>
      <c r="AW11" s="14"/>
      <c r="AX11" s="14"/>
      <c r="AY11" s="14" t="s">
        <v>83</v>
      </c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 t="s">
        <v>50</v>
      </c>
      <c r="BO11" s="14" t="s">
        <v>82</v>
      </c>
      <c r="BP11" s="14"/>
      <c r="BQ11" s="14"/>
      <c r="BR11" s="14"/>
      <c r="BS11" s="14"/>
      <c r="BT11" s="14"/>
      <c r="BU11" s="14" t="s">
        <v>50</v>
      </c>
      <c r="BV11" s="14"/>
      <c r="BW11" s="14"/>
      <c r="BX11" s="14"/>
      <c r="BY11" s="14"/>
      <c r="BZ11" s="14"/>
      <c r="CA11" s="14" t="s">
        <v>83</v>
      </c>
      <c r="CB11" s="14"/>
      <c r="CC11" s="14"/>
      <c r="CD11" s="14"/>
      <c r="CE11" s="14" t="s">
        <v>50</v>
      </c>
      <c r="CF11" s="14" t="s">
        <v>82</v>
      </c>
      <c r="CG11" s="14"/>
      <c r="CH11" s="14"/>
      <c r="CI11" s="14"/>
      <c r="CJ11" s="28">
        <f t="shared" si="0"/>
        <v>5</v>
      </c>
      <c r="CK11" s="17">
        <f t="shared" si="1"/>
        <v>6</v>
      </c>
      <c r="CL11" s="17">
        <f t="shared" si="2"/>
        <v>0</v>
      </c>
      <c r="CM11" s="17">
        <f t="shared" si="3"/>
        <v>0</v>
      </c>
      <c r="CN11" s="17">
        <f t="shared" si="4"/>
        <v>0</v>
      </c>
      <c r="CO11" s="17">
        <f t="shared" si="5"/>
        <v>0</v>
      </c>
      <c r="CP11" s="17">
        <f t="shared" si="6"/>
        <v>0</v>
      </c>
      <c r="CQ11" s="17">
        <f t="shared" si="7"/>
        <v>0</v>
      </c>
      <c r="CR11" s="17">
        <f t="shared" si="8"/>
        <v>0</v>
      </c>
      <c r="CS11" s="17">
        <f t="shared" si="9"/>
        <v>0</v>
      </c>
      <c r="CT11" s="17">
        <f t="shared" si="10"/>
        <v>0</v>
      </c>
      <c r="CU11" s="17">
        <f t="shared" si="11"/>
        <v>0</v>
      </c>
      <c r="CV11" s="17">
        <f t="shared" si="12"/>
        <v>3</v>
      </c>
      <c r="CW11" s="17">
        <f t="shared" si="13"/>
        <v>0</v>
      </c>
      <c r="CX11" s="17">
        <f t="shared" si="14"/>
        <v>0</v>
      </c>
      <c r="CY11" s="17">
        <f t="shared" si="15"/>
        <v>0</v>
      </c>
      <c r="CZ11" s="17">
        <f t="shared" si="16"/>
        <v>0</v>
      </c>
      <c r="DA11" s="17">
        <f t="shared" si="17"/>
        <v>0</v>
      </c>
      <c r="DB11" s="17">
        <f t="shared" si="18"/>
        <v>0</v>
      </c>
      <c r="DC11" s="17">
        <f t="shared" si="19"/>
        <v>0</v>
      </c>
      <c r="DD11" s="17">
        <f t="shared" si="20"/>
        <v>0</v>
      </c>
      <c r="DE11" s="17">
        <f t="shared" si="21"/>
        <v>0</v>
      </c>
      <c r="DF11"/>
      <c r="DG11"/>
      <c r="DH11"/>
      <c r="DI11"/>
      <c r="DJ11"/>
      <c r="DK11"/>
      <c r="DL11"/>
      <c r="DM11"/>
      <c r="DN11"/>
    </row>
    <row r="12" spans="5:123" ht="16.149999999999999" customHeight="1">
      <c r="E12" s="3" t="s">
        <v>58</v>
      </c>
      <c r="F12" s="10" t="s">
        <v>34</v>
      </c>
      <c r="G12" s="25" t="s">
        <v>27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 t="s">
        <v>50</v>
      </c>
      <c r="AB12" s="14" t="s">
        <v>82</v>
      </c>
      <c r="AC12" s="14"/>
      <c r="AD12" s="14"/>
      <c r="AE12" s="14"/>
      <c r="AF12" s="14"/>
      <c r="AG12" s="14"/>
      <c r="AH12" s="14"/>
      <c r="AI12" s="14"/>
      <c r="AJ12" s="14" t="s">
        <v>50</v>
      </c>
      <c r="AK12" s="14" t="s">
        <v>82</v>
      </c>
      <c r="AL12" s="14" t="s">
        <v>83</v>
      </c>
      <c r="AM12" s="14"/>
      <c r="AN12" s="14"/>
      <c r="AO12" s="14"/>
      <c r="AP12" s="14"/>
      <c r="AQ12" s="14"/>
      <c r="AR12" s="14" t="s">
        <v>50</v>
      </c>
      <c r="AS12" s="14" t="s">
        <v>82</v>
      </c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 t="s">
        <v>50</v>
      </c>
      <c r="BO12" s="14" t="s">
        <v>82</v>
      </c>
      <c r="BP12" s="14"/>
      <c r="BQ12" s="14"/>
      <c r="BR12" s="14"/>
      <c r="BS12" s="14"/>
      <c r="BT12" s="14"/>
      <c r="BU12" s="14" t="s">
        <v>50</v>
      </c>
      <c r="BV12" s="14"/>
      <c r="BW12" s="14"/>
      <c r="BX12" s="14"/>
      <c r="BY12" s="14"/>
      <c r="BZ12" s="14"/>
      <c r="CA12" s="14"/>
      <c r="CB12" s="14"/>
      <c r="CC12" s="14"/>
      <c r="CD12" s="14"/>
      <c r="CE12" s="14" t="s">
        <v>50</v>
      </c>
      <c r="CF12" s="14" t="s">
        <v>82</v>
      </c>
      <c r="CG12" s="14"/>
      <c r="CH12" s="14"/>
      <c r="CI12" s="14"/>
      <c r="CJ12" s="28">
        <f t="shared" si="0"/>
        <v>5</v>
      </c>
      <c r="CK12" s="17">
        <f t="shared" si="1"/>
        <v>6</v>
      </c>
      <c r="CL12" s="17">
        <f t="shared" si="2"/>
        <v>0</v>
      </c>
      <c r="CM12" s="17">
        <f t="shared" si="3"/>
        <v>0</v>
      </c>
      <c r="CN12" s="17">
        <f t="shared" si="4"/>
        <v>0</v>
      </c>
      <c r="CO12" s="17">
        <f t="shared" si="5"/>
        <v>0</v>
      </c>
      <c r="CP12" s="17">
        <f t="shared" si="6"/>
        <v>0</v>
      </c>
      <c r="CQ12" s="17">
        <f t="shared" si="7"/>
        <v>0</v>
      </c>
      <c r="CR12" s="17">
        <f t="shared" si="8"/>
        <v>0</v>
      </c>
      <c r="CS12" s="17">
        <f t="shared" si="9"/>
        <v>0</v>
      </c>
      <c r="CT12" s="17">
        <f t="shared" si="10"/>
        <v>0</v>
      </c>
      <c r="CU12" s="17">
        <f t="shared" si="11"/>
        <v>0</v>
      </c>
      <c r="CV12" s="17">
        <f t="shared" si="12"/>
        <v>1</v>
      </c>
      <c r="CW12" s="17">
        <f t="shared" si="13"/>
        <v>0</v>
      </c>
      <c r="CX12" s="17">
        <f t="shared" si="14"/>
        <v>0</v>
      </c>
      <c r="CY12" s="17">
        <f t="shared" si="15"/>
        <v>0</v>
      </c>
      <c r="CZ12" s="17">
        <f t="shared" si="16"/>
        <v>0</v>
      </c>
      <c r="DA12" s="17">
        <f t="shared" si="17"/>
        <v>0</v>
      </c>
      <c r="DB12" s="17">
        <f t="shared" si="18"/>
        <v>0</v>
      </c>
      <c r="DC12" s="17">
        <f t="shared" si="19"/>
        <v>0</v>
      </c>
      <c r="DD12" s="17">
        <f t="shared" si="20"/>
        <v>0</v>
      </c>
      <c r="DE12" s="17">
        <f t="shared" si="21"/>
        <v>0</v>
      </c>
      <c r="DF12"/>
      <c r="DG12"/>
      <c r="DH12"/>
      <c r="DI12"/>
      <c r="DJ12"/>
      <c r="DK12"/>
      <c r="DL12"/>
      <c r="DM12"/>
      <c r="DN12"/>
    </row>
    <row r="13" spans="5:123" ht="24.6" customHeight="1">
      <c r="E13" s="3" t="s">
        <v>17</v>
      </c>
      <c r="F13" s="10" t="s">
        <v>17</v>
      </c>
      <c r="G13" s="25" t="s">
        <v>21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 t="s">
        <v>50</v>
      </c>
      <c r="AB13" s="14" t="s">
        <v>82</v>
      </c>
      <c r="AC13" s="14"/>
      <c r="AD13" s="14"/>
      <c r="AE13" s="14"/>
      <c r="AF13" s="14"/>
      <c r="AG13" s="14"/>
      <c r="AH13" s="14"/>
      <c r="AI13" s="14"/>
      <c r="AJ13" s="14" t="s">
        <v>50</v>
      </c>
      <c r="AK13" s="14" t="s">
        <v>82</v>
      </c>
      <c r="AL13" s="14"/>
      <c r="AM13" s="14"/>
      <c r="AN13" s="14"/>
      <c r="AO13" s="14"/>
      <c r="AP13" s="14"/>
      <c r="AQ13" s="14"/>
      <c r="AR13" s="14" t="s">
        <v>50</v>
      </c>
      <c r="AS13" s="14" t="s">
        <v>82</v>
      </c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 t="s">
        <v>50</v>
      </c>
      <c r="BO13" s="14" t="s">
        <v>82</v>
      </c>
      <c r="BP13" s="14"/>
      <c r="BQ13" s="14"/>
      <c r="BR13" s="14"/>
      <c r="BS13" s="14"/>
      <c r="BT13" s="14"/>
      <c r="BU13" s="14" t="s">
        <v>50</v>
      </c>
      <c r="BV13" s="14"/>
      <c r="BW13" s="14"/>
      <c r="BX13" s="14"/>
      <c r="BY13" s="14"/>
      <c r="BZ13" s="14"/>
      <c r="CA13" s="14" t="s">
        <v>83</v>
      </c>
      <c r="CB13" s="14"/>
      <c r="CC13" s="14"/>
      <c r="CD13" s="14"/>
      <c r="CE13" s="14" t="s">
        <v>50</v>
      </c>
      <c r="CF13" s="14" t="s">
        <v>82</v>
      </c>
      <c r="CG13" s="14"/>
      <c r="CH13" s="14"/>
      <c r="CI13" s="14"/>
      <c r="CJ13" s="28">
        <f t="shared" si="0"/>
        <v>5</v>
      </c>
      <c r="CK13" s="17">
        <f t="shared" si="1"/>
        <v>6</v>
      </c>
      <c r="CL13" s="17">
        <f t="shared" si="2"/>
        <v>0</v>
      </c>
      <c r="CM13" s="17">
        <f t="shared" si="3"/>
        <v>0</v>
      </c>
      <c r="CN13" s="17">
        <f t="shared" si="4"/>
        <v>0</v>
      </c>
      <c r="CO13" s="17">
        <f t="shared" si="5"/>
        <v>0</v>
      </c>
      <c r="CP13" s="17">
        <f t="shared" si="6"/>
        <v>0</v>
      </c>
      <c r="CQ13" s="17">
        <f t="shared" si="7"/>
        <v>0</v>
      </c>
      <c r="CR13" s="17">
        <f t="shared" si="8"/>
        <v>0</v>
      </c>
      <c r="CS13" s="17">
        <f t="shared" si="9"/>
        <v>0</v>
      </c>
      <c r="CT13" s="17">
        <f t="shared" si="10"/>
        <v>0</v>
      </c>
      <c r="CU13" s="17">
        <f t="shared" si="11"/>
        <v>0</v>
      </c>
      <c r="CV13" s="17">
        <f t="shared" si="12"/>
        <v>1</v>
      </c>
      <c r="CW13" s="17">
        <f t="shared" si="13"/>
        <v>0</v>
      </c>
      <c r="CX13" s="17">
        <f t="shared" si="14"/>
        <v>0</v>
      </c>
      <c r="CY13" s="17">
        <f t="shared" si="15"/>
        <v>0</v>
      </c>
      <c r="CZ13" s="17">
        <f t="shared" si="16"/>
        <v>0</v>
      </c>
      <c r="DA13" s="17">
        <f t="shared" si="17"/>
        <v>0</v>
      </c>
      <c r="DB13" s="17">
        <f t="shared" si="18"/>
        <v>0</v>
      </c>
      <c r="DC13" s="17">
        <f t="shared" si="19"/>
        <v>0</v>
      </c>
      <c r="DD13" s="17">
        <f t="shared" si="20"/>
        <v>0</v>
      </c>
      <c r="DE13" s="17">
        <f t="shared" si="21"/>
        <v>0</v>
      </c>
      <c r="DF13"/>
      <c r="DG13"/>
      <c r="DH13"/>
      <c r="DI13"/>
      <c r="DJ13"/>
      <c r="DK13"/>
      <c r="DL13"/>
      <c r="DM13"/>
      <c r="DN13"/>
    </row>
    <row r="14" spans="5:123" ht="24.6" customHeight="1">
      <c r="E14" s="3" t="s">
        <v>36</v>
      </c>
      <c r="F14" s="10" t="s">
        <v>37</v>
      </c>
      <c r="G14" s="25" t="s">
        <v>74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 t="s">
        <v>50</v>
      </c>
      <c r="AB14" s="14" t="s">
        <v>82</v>
      </c>
      <c r="AC14" s="14"/>
      <c r="AD14" s="14"/>
      <c r="AE14" s="14"/>
      <c r="AF14" s="14"/>
      <c r="AG14" s="14"/>
      <c r="AH14" s="14"/>
      <c r="AI14" s="14"/>
      <c r="AJ14" s="14" t="s">
        <v>50</v>
      </c>
      <c r="AK14" s="14" t="s">
        <v>82</v>
      </c>
      <c r="AL14" s="14"/>
      <c r="AM14" s="14"/>
      <c r="AN14" s="14"/>
      <c r="AO14" s="14"/>
      <c r="AP14" s="14"/>
      <c r="AQ14" s="14"/>
      <c r="AR14" s="14" t="s">
        <v>50</v>
      </c>
      <c r="AS14" s="14" t="s">
        <v>82</v>
      </c>
      <c r="AT14" s="14"/>
      <c r="AU14" s="14"/>
      <c r="AV14" s="14"/>
      <c r="AW14" s="14"/>
      <c r="AX14" s="14"/>
      <c r="AY14" s="14" t="s">
        <v>83</v>
      </c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 t="s">
        <v>82</v>
      </c>
      <c r="BO14" s="14" t="s">
        <v>50</v>
      </c>
      <c r="BP14" s="14"/>
      <c r="BQ14" s="14"/>
      <c r="BR14" s="14"/>
      <c r="BS14" s="14"/>
      <c r="BT14" s="14"/>
      <c r="BU14" s="14" t="s">
        <v>50</v>
      </c>
      <c r="BV14" s="14"/>
      <c r="BW14" s="14"/>
      <c r="BX14" s="14"/>
      <c r="BY14" s="14"/>
      <c r="BZ14" s="14"/>
      <c r="CA14" s="14"/>
      <c r="CB14" s="14"/>
      <c r="CC14" s="14"/>
      <c r="CD14" s="14"/>
      <c r="CE14" s="14" t="s">
        <v>50</v>
      </c>
      <c r="CF14" s="14" t="s">
        <v>82</v>
      </c>
      <c r="CG14" s="14"/>
      <c r="CH14" s="14"/>
      <c r="CI14" s="14"/>
      <c r="CJ14" s="28">
        <f t="shared" si="0"/>
        <v>5</v>
      </c>
      <c r="CK14" s="17">
        <f t="shared" si="1"/>
        <v>6</v>
      </c>
      <c r="CL14" s="17">
        <f t="shared" si="2"/>
        <v>0</v>
      </c>
      <c r="CM14" s="17">
        <f t="shared" si="3"/>
        <v>0</v>
      </c>
      <c r="CN14" s="17">
        <f t="shared" si="4"/>
        <v>0</v>
      </c>
      <c r="CO14" s="17">
        <f t="shared" si="5"/>
        <v>0</v>
      </c>
      <c r="CP14" s="17">
        <f t="shared" si="6"/>
        <v>0</v>
      </c>
      <c r="CQ14" s="17">
        <f t="shared" si="7"/>
        <v>0</v>
      </c>
      <c r="CR14" s="17">
        <f t="shared" si="8"/>
        <v>0</v>
      </c>
      <c r="CS14" s="17">
        <f t="shared" si="9"/>
        <v>0</v>
      </c>
      <c r="CT14" s="17">
        <f t="shared" si="10"/>
        <v>0</v>
      </c>
      <c r="CU14" s="17">
        <f t="shared" si="11"/>
        <v>0</v>
      </c>
      <c r="CV14" s="17">
        <f t="shared" si="12"/>
        <v>1</v>
      </c>
      <c r="CW14" s="17">
        <f t="shared" si="13"/>
        <v>0</v>
      </c>
      <c r="CX14" s="17">
        <f t="shared" si="14"/>
        <v>0</v>
      </c>
      <c r="CY14" s="17">
        <f t="shared" si="15"/>
        <v>0</v>
      </c>
      <c r="CZ14" s="17">
        <f t="shared" si="16"/>
        <v>0</v>
      </c>
      <c r="DA14" s="17">
        <f t="shared" si="17"/>
        <v>0</v>
      </c>
      <c r="DB14" s="17">
        <f t="shared" si="18"/>
        <v>0</v>
      </c>
      <c r="DC14" s="17">
        <f t="shared" si="19"/>
        <v>0</v>
      </c>
      <c r="DD14" s="17">
        <f t="shared" si="20"/>
        <v>0</v>
      </c>
      <c r="DE14" s="17">
        <f t="shared" si="21"/>
        <v>0</v>
      </c>
      <c r="DF14"/>
      <c r="DG14"/>
      <c r="DH14"/>
      <c r="DI14"/>
      <c r="DJ14"/>
      <c r="DK14"/>
      <c r="DL14"/>
      <c r="DM14"/>
      <c r="DN14"/>
    </row>
    <row r="15" spans="5:123" ht="16.149999999999999" customHeight="1">
      <c r="E15" s="3" t="s">
        <v>22</v>
      </c>
      <c r="F15" s="10" t="s">
        <v>23</v>
      </c>
      <c r="G15" s="25" t="s">
        <v>24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 t="s">
        <v>50</v>
      </c>
      <c r="AB15" s="14" t="s">
        <v>82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 t="s">
        <v>50</v>
      </c>
      <c r="AQ15" s="14"/>
      <c r="AR15" s="14" t="s">
        <v>82</v>
      </c>
      <c r="AS15" s="14" t="s">
        <v>83</v>
      </c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 t="s">
        <v>50</v>
      </c>
      <c r="BE15" s="14"/>
      <c r="BF15" s="14"/>
      <c r="BG15" s="14"/>
      <c r="BH15" s="14"/>
      <c r="BI15" s="14"/>
      <c r="BJ15" s="14"/>
      <c r="BK15" s="14"/>
      <c r="BL15" s="14"/>
      <c r="BM15" s="14"/>
      <c r="BN15" s="14" t="s">
        <v>82</v>
      </c>
      <c r="BO15" s="14"/>
      <c r="BP15" s="14"/>
      <c r="BQ15" s="14"/>
      <c r="BR15" s="14"/>
      <c r="BS15" s="14" t="s">
        <v>50</v>
      </c>
      <c r="BT15" s="14"/>
      <c r="BU15" s="14"/>
      <c r="BV15" s="14"/>
      <c r="BW15" s="14"/>
      <c r="BX15" s="14"/>
      <c r="BY15" s="14"/>
      <c r="BZ15" s="14" t="s">
        <v>82</v>
      </c>
      <c r="CA15" s="14"/>
      <c r="CB15" s="14"/>
      <c r="CC15" s="14"/>
      <c r="CD15" s="14"/>
      <c r="CE15" s="14" t="s">
        <v>50</v>
      </c>
      <c r="CF15" s="14" t="s">
        <v>82</v>
      </c>
      <c r="CG15" s="14" t="s">
        <v>83</v>
      </c>
      <c r="CH15" s="14"/>
      <c r="CI15" s="14"/>
      <c r="CJ15" s="28">
        <f t="shared" si="0"/>
        <v>5</v>
      </c>
      <c r="CK15" s="17">
        <f t="shared" si="1"/>
        <v>5</v>
      </c>
      <c r="CL15" s="17">
        <f t="shared" si="2"/>
        <v>0</v>
      </c>
      <c r="CM15" s="17">
        <f t="shared" si="3"/>
        <v>0</v>
      </c>
      <c r="CN15" s="17">
        <f t="shared" si="4"/>
        <v>0</v>
      </c>
      <c r="CO15" s="17">
        <f t="shared" si="5"/>
        <v>0</v>
      </c>
      <c r="CP15" s="17">
        <f t="shared" si="6"/>
        <v>0</v>
      </c>
      <c r="CQ15" s="17">
        <f t="shared" si="7"/>
        <v>0</v>
      </c>
      <c r="CR15" s="17">
        <f t="shared" si="8"/>
        <v>0</v>
      </c>
      <c r="CS15" s="17">
        <f t="shared" si="9"/>
        <v>0</v>
      </c>
      <c r="CT15" s="17">
        <f t="shared" si="10"/>
        <v>0</v>
      </c>
      <c r="CU15" s="17">
        <f t="shared" si="11"/>
        <v>0</v>
      </c>
      <c r="CV15" s="17">
        <f t="shared" si="12"/>
        <v>2</v>
      </c>
      <c r="CW15" s="17">
        <f t="shared" si="13"/>
        <v>0</v>
      </c>
      <c r="CX15" s="17">
        <f t="shared" si="14"/>
        <v>0</v>
      </c>
      <c r="CY15" s="17">
        <f t="shared" si="15"/>
        <v>0</v>
      </c>
      <c r="CZ15" s="17">
        <f t="shared" si="16"/>
        <v>0</v>
      </c>
      <c r="DA15" s="17">
        <f t="shared" si="17"/>
        <v>0</v>
      </c>
      <c r="DB15" s="17">
        <f t="shared" si="18"/>
        <v>0</v>
      </c>
      <c r="DC15" s="17">
        <f t="shared" si="19"/>
        <v>0</v>
      </c>
      <c r="DD15" s="17">
        <f t="shared" si="20"/>
        <v>0</v>
      </c>
      <c r="DE15" s="17">
        <f t="shared" si="21"/>
        <v>0</v>
      </c>
      <c r="DF15"/>
      <c r="DG15"/>
      <c r="DH15"/>
      <c r="DI15"/>
      <c r="DJ15"/>
      <c r="DK15"/>
      <c r="DL15"/>
      <c r="DM15"/>
      <c r="DN15"/>
    </row>
    <row r="16" spans="5:123" ht="16.149999999999999" customHeight="1">
      <c r="E16" s="3" t="s">
        <v>66</v>
      </c>
      <c r="F16" s="10" t="s">
        <v>67</v>
      </c>
      <c r="G16" s="25" t="s">
        <v>27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 t="s">
        <v>50</v>
      </c>
      <c r="AB16" s="14" t="s">
        <v>82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 t="s">
        <v>50</v>
      </c>
      <c r="AQ16" s="14"/>
      <c r="AR16" s="14" t="s">
        <v>83</v>
      </c>
      <c r="AS16" s="14" t="s">
        <v>82</v>
      </c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 t="s">
        <v>50</v>
      </c>
      <c r="BE16" s="14"/>
      <c r="BF16" s="14"/>
      <c r="BG16" s="14"/>
      <c r="BH16" s="14"/>
      <c r="BI16" s="14"/>
      <c r="BJ16" s="14"/>
      <c r="BK16" s="14"/>
      <c r="BL16" s="14"/>
      <c r="BM16" s="14"/>
      <c r="BN16" s="14" t="s">
        <v>82</v>
      </c>
      <c r="BO16" s="14"/>
      <c r="BP16" s="14"/>
      <c r="BQ16" s="14"/>
      <c r="BR16" s="14"/>
      <c r="BS16" s="14" t="s">
        <v>50</v>
      </c>
      <c r="BT16" s="14"/>
      <c r="BU16" s="14"/>
      <c r="BV16" s="14"/>
      <c r="BW16" s="14"/>
      <c r="BX16" s="14"/>
      <c r="BY16" s="14"/>
      <c r="BZ16" s="14" t="s">
        <v>82</v>
      </c>
      <c r="CA16" s="14"/>
      <c r="CB16" s="14"/>
      <c r="CC16" s="14"/>
      <c r="CD16" s="14"/>
      <c r="CE16" s="14" t="s">
        <v>50</v>
      </c>
      <c r="CF16" s="14" t="s">
        <v>82</v>
      </c>
      <c r="CG16" s="14" t="s">
        <v>83</v>
      </c>
      <c r="CH16" s="14"/>
      <c r="CI16" s="14"/>
      <c r="CJ16" s="28">
        <f t="shared" si="0"/>
        <v>5</v>
      </c>
      <c r="CK16" s="17">
        <f t="shared" si="1"/>
        <v>5</v>
      </c>
      <c r="CL16" s="17">
        <f t="shared" si="2"/>
        <v>0</v>
      </c>
      <c r="CM16" s="17">
        <f t="shared" si="3"/>
        <v>0</v>
      </c>
      <c r="CN16" s="17">
        <f t="shared" si="4"/>
        <v>0</v>
      </c>
      <c r="CO16" s="17">
        <f t="shared" si="5"/>
        <v>0</v>
      </c>
      <c r="CP16" s="17">
        <f t="shared" si="6"/>
        <v>0</v>
      </c>
      <c r="CQ16" s="17">
        <f t="shared" si="7"/>
        <v>0</v>
      </c>
      <c r="CR16" s="17">
        <f t="shared" si="8"/>
        <v>0</v>
      </c>
      <c r="CS16" s="17">
        <f t="shared" si="9"/>
        <v>0</v>
      </c>
      <c r="CT16" s="17">
        <f t="shared" si="10"/>
        <v>0</v>
      </c>
      <c r="CU16" s="17">
        <f t="shared" si="11"/>
        <v>0</v>
      </c>
      <c r="CV16" s="17">
        <f t="shared" si="12"/>
        <v>2</v>
      </c>
      <c r="CW16" s="17">
        <f t="shared" si="13"/>
        <v>0</v>
      </c>
      <c r="CX16" s="17">
        <f t="shared" si="14"/>
        <v>0</v>
      </c>
      <c r="CY16" s="17">
        <f t="shared" si="15"/>
        <v>0</v>
      </c>
      <c r="CZ16" s="17">
        <f t="shared" si="16"/>
        <v>0</v>
      </c>
      <c r="DA16" s="17">
        <f t="shared" si="17"/>
        <v>0</v>
      </c>
      <c r="DB16" s="17">
        <f t="shared" si="18"/>
        <v>0</v>
      </c>
      <c r="DC16" s="17">
        <f t="shared" si="19"/>
        <v>0</v>
      </c>
      <c r="DD16" s="17">
        <f t="shared" si="20"/>
        <v>0</v>
      </c>
      <c r="DE16" s="17">
        <f t="shared" si="21"/>
        <v>0</v>
      </c>
      <c r="DF16"/>
      <c r="DG16"/>
      <c r="DH16"/>
      <c r="DI16"/>
      <c r="DJ16"/>
      <c r="DK16"/>
      <c r="DL16"/>
      <c r="DM16"/>
      <c r="DN16"/>
    </row>
    <row r="17" spans="5:118" ht="16.149999999999999" customHeight="1">
      <c r="E17" s="3" t="s">
        <v>6</v>
      </c>
      <c r="F17" s="10" t="s">
        <v>7</v>
      </c>
      <c r="G17" s="25" t="s">
        <v>30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 t="s">
        <v>50</v>
      </c>
      <c r="AB17" s="14" t="s">
        <v>82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 t="s">
        <v>50</v>
      </c>
      <c r="AQ17" s="14"/>
      <c r="AR17" s="14" t="s">
        <v>83</v>
      </c>
      <c r="AS17" s="14" t="s">
        <v>82</v>
      </c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 t="s">
        <v>50</v>
      </c>
      <c r="BE17" s="14"/>
      <c r="BF17" s="14"/>
      <c r="BG17" s="14"/>
      <c r="BH17" s="14"/>
      <c r="BI17" s="14"/>
      <c r="BJ17" s="14"/>
      <c r="BK17" s="14"/>
      <c r="BL17" s="14"/>
      <c r="BM17" s="14"/>
      <c r="BN17" s="14" t="s">
        <v>82</v>
      </c>
      <c r="BO17" s="14"/>
      <c r="BP17" s="14"/>
      <c r="BQ17" s="14"/>
      <c r="BR17" s="14"/>
      <c r="BS17" s="14" t="s">
        <v>50</v>
      </c>
      <c r="BT17" s="14"/>
      <c r="BU17" s="14"/>
      <c r="BV17" s="14"/>
      <c r="BW17" s="14"/>
      <c r="BX17" s="14"/>
      <c r="BY17" s="14"/>
      <c r="BZ17" s="14" t="s">
        <v>82</v>
      </c>
      <c r="CA17" s="14"/>
      <c r="CB17" s="14"/>
      <c r="CC17" s="14"/>
      <c r="CD17" s="14"/>
      <c r="CE17" s="14" t="s">
        <v>50</v>
      </c>
      <c r="CF17" s="14" t="s">
        <v>82</v>
      </c>
      <c r="CG17" s="14" t="s">
        <v>83</v>
      </c>
      <c r="CH17" s="14"/>
      <c r="CI17" s="14"/>
      <c r="CJ17" s="28">
        <f t="shared" si="0"/>
        <v>5</v>
      </c>
      <c r="CK17" s="17">
        <f t="shared" si="1"/>
        <v>5</v>
      </c>
      <c r="CL17" s="17">
        <f t="shared" si="2"/>
        <v>0</v>
      </c>
      <c r="CM17" s="17">
        <f t="shared" si="3"/>
        <v>0</v>
      </c>
      <c r="CN17" s="17">
        <f t="shared" si="4"/>
        <v>0</v>
      </c>
      <c r="CO17" s="17">
        <f t="shared" si="5"/>
        <v>0</v>
      </c>
      <c r="CP17" s="17">
        <f t="shared" si="6"/>
        <v>0</v>
      </c>
      <c r="CQ17" s="17">
        <f t="shared" si="7"/>
        <v>0</v>
      </c>
      <c r="CR17" s="17">
        <f t="shared" si="8"/>
        <v>0</v>
      </c>
      <c r="CS17" s="17">
        <f t="shared" si="9"/>
        <v>0</v>
      </c>
      <c r="CT17" s="17">
        <f t="shared" si="10"/>
        <v>0</v>
      </c>
      <c r="CU17" s="17">
        <f t="shared" si="11"/>
        <v>0</v>
      </c>
      <c r="CV17" s="17">
        <f t="shared" si="12"/>
        <v>2</v>
      </c>
      <c r="CW17" s="17">
        <f t="shared" si="13"/>
        <v>0</v>
      </c>
      <c r="CX17" s="17">
        <f t="shared" si="14"/>
        <v>0</v>
      </c>
      <c r="CY17" s="17">
        <f t="shared" si="15"/>
        <v>0</v>
      </c>
      <c r="CZ17" s="17">
        <f t="shared" si="16"/>
        <v>0</v>
      </c>
      <c r="DA17" s="17">
        <f t="shared" si="17"/>
        <v>0</v>
      </c>
      <c r="DB17" s="17">
        <f t="shared" si="18"/>
        <v>0</v>
      </c>
      <c r="DC17" s="17">
        <f t="shared" si="19"/>
        <v>0</v>
      </c>
      <c r="DD17" s="17">
        <f t="shared" si="20"/>
        <v>0</v>
      </c>
      <c r="DE17" s="17">
        <f t="shared" si="21"/>
        <v>0</v>
      </c>
      <c r="DF17"/>
      <c r="DG17"/>
      <c r="DH17"/>
      <c r="DI17"/>
      <c r="DJ17"/>
      <c r="DK17"/>
      <c r="DL17"/>
      <c r="DM17"/>
      <c r="DN17"/>
    </row>
    <row r="18" spans="5:118" ht="16.149999999999999" customHeight="1">
      <c r="E18" s="3" t="s">
        <v>16</v>
      </c>
      <c r="F18" s="10" t="s">
        <v>9</v>
      </c>
      <c r="G18" s="25" t="s">
        <v>75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 t="s">
        <v>50</v>
      </c>
      <c r="AB18" s="14" t="s">
        <v>82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 t="s">
        <v>50</v>
      </c>
      <c r="AQ18" s="14"/>
      <c r="AR18" s="14" t="s">
        <v>83</v>
      </c>
      <c r="AS18" s="14" t="s">
        <v>82</v>
      </c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 t="s">
        <v>50</v>
      </c>
      <c r="BE18" s="14"/>
      <c r="BF18" s="14"/>
      <c r="BG18" s="14"/>
      <c r="BH18" s="14"/>
      <c r="BI18" s="14"/>
      <c r="BJ18" s="14"/>
      <c r="BK18" s="14"/>
      <c r="BL18" s="14"/>
      <c r="BM18" s="14"/>
      <c r="BN18" s="14" t="s">
        <v>82</v>
      </c>
      <c r="BO18" s="14"/>
      <c r="BP18" s="14"/>
      <c r="BQ18" s="14"/>
      <c r="BR18" s="14"/>
      <c r="BS18" s="14" t="s">
        <v>50</v>
      </c>
      <c r="BT18" s="14"/>
      <c r="BU18" s="14"/>
      <c r="BV18" s="14"/>
      <c r="BW18" s="14"/>
      <c r="BX18" s="14"/>
      <c r="BY18" s="14"/>
      <c r="BZ18" s="14" t="s">
        <v>82</v>
      </c>
      <c r="CA18" s="14"/>
      <c r="CB18" s="14"/>
      <c r="CC18" s="14"/>
      <c r="CD18" s="14"/>
      <c r="CE18" s="14" t="s">
        <v>50</v>
      </c>
      <c r="CF18" s="14" t="s">
        <v>82</v>
      </c>
      <c r="CG18" s="14" t="s">
        <v>83</v>
      </c>
      <c r="CH18" s="14"/>
      <c r="CI18" s="14"/>
      <c r="CJ18" s="28">
        <f t="shared" si="0"/>
        <v>5</v>
      </c>
      <c r="CK18" s="17">
        <f t="shared" si="1"/>
        <v>5</v>
      </c>
      <c r="CL18" s="17">
        <f t="shared" si="2"/>
        <v>0</v>
      </c>
      <c r="CM18" s="17">
        <f t="shared" si="3"/>
        <v>0</v>
      </c>
      <c r="CN18" s="17">
        <f t="shared" si="4"/>
        <v>0</v>
      </c>
      <c r="CO18" s="17">
        <f t="shared" si="5"/>
        <v>0</v>
      </c>
      <c r="CP18" s="17">
        <f t="shared" si="6"/>
        <v>0</v>
      </c>
      <c r="CQ18" s="17">
        <f t="shared" si="7"/>
        <v>0</v>
      </c>
      <c r="CR18" s="17">
        <f t="shared" si="8"/>
        <v>0</v>
      </c>
      <c r="CS18" s="17">
        <f t="shared" si="9"/>
        <v>0</v>
      </c>
      <c r="CT18" s="17">
        <f t="shared" si="10"/>
        <v>0</v>
      </c>
      <c r="CU18" s="17">
        <f t="shared" si="11"/>
        <v>0</v>
      </c>
      <c r="CV18" s="17">
        <f t="shared" si="12"/>
        <v>2</v>
      </c>
      <c r="CW18" s="17">
        <f t="shared" si="13"/>
        <v>0</v>
      </c>
      <c r="CX18" s="17">
        <f t="shared" si="14"/>
        <v>0</v>
      </c>
      <c r="CY18" s="17">
        <f t="shared" si="15"/>
        <v>0</v>
      </c>
      <c r="CZ18" s="17">
        <f t="shared" si="16"/>
        <v>0</v>
      </c>
      <c r="DA18" s="17">
        <f t="shared" si="17"/>
        <v>0</v>
      </c>
      <c r="DB18" s="17">
        <f t="shared" si="18"/>
        <v>0</v>
      </c>
      <c r="DC18" s="17">
        <f t="shared" si="19"/>
        <v>0</v>
      </c>
      <c r="DD18" s="17">
        <f t="shared" si="20"/>
        <v>0</v>
      </c>
      <c r="DE18" s="17">
        <f t="shared" si="21"/>
        <v>0</v>
      </c>
      <c r="DF18"/>
      <c r="DG18"/>
      <c r="DH18"/>
      <c r="DI18"/>
      <c r="DJ18"/>
      <c r="DK18"/>
      <c r="DL18"/>
      <c r="DM18"/>
      <c r="DN18"/>
    </row>
    <row r="19" spans="5:118" ht="16.149999999999999" customHeight="1">
      <c r="E19" s="3" t="s">
        <v>59</v>
      </c>
      <c r="F19" s="10" t="s">
        <v>20</v>
      </c>
      <c r="G19" s="25" t="s">
        <v>33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 t="s">
        <v>50</v>
      </c>
      <c r="AB19" s="14"/>
      <c r="AC19" s="14" t="s">
        <v>82</v>
      </c>
      <c r="AD19" s="14"/>
      <c r="AE19" s="14"/>
      <c r="AF19" s="14"/>
      <c r="AG19" s="14"/>
      <c r="AH19" s="14"/>
      <c r="AI19" s="14" t="s">
        <v>50</v>
      </c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 t="s">
        <v>50</v>
      </c>
      <c r="AU19" s="14"/>
      <c r="AV19" s="14"/>
      <c r="AW19" s="14"/>
      <c r="AX19" s="14" t="s">
        <v>82</v>
      </c>
      <c r="AY19" s="14"/>
      <c r="AZ19" s="14"/>
      <c r="BA19" s="14"/>
      <c r="BB19" s="14"/>
      <c r="BC19" s="14"/>
      <c r="BD19" s="14"/>
      <c r="BE19" s="14"/>
      <c r="BF19" s="14"/>
      <c r="BG19" s="14"/>
      <c r="BH19" s="14" t="s">
        <v>50</v>
      </c>
      <c r="BI19" s="14"/>
      <c r="BJ19" s="14"/>
      <c r="BK19" s="14" t="s">
        <v>83</v>
      </c>
      <c r="BL19" s="14"/>
      <c r="BM19" s="14"/>
      <c r="BN19" s="14" t="s">
        <v>82</v>
      </c>
      <c r="BO19" s="14"/>
      <c r="BP19" s="14"/>
      <c r="BQ19" s="14"/>
      <c r="BR19" s="14"/>
      <c r="BS19" s="14"/>
      <c r="BT19" s="14"/>
      <c r="BU19" s="14" t="s">
        <v>50</v>
      </c>
      <c r="BV19" s="14"/>
      <c r="BW19" s="14"/>
      <c r="BX19" s="14"/>
      <c r="BY19" s="14" t="s">
        <v>50</v>
      </c>
      <c r="BZ19" s="14"/>
      <c r="CA19" s="14" t="s">
        <v>83</v>
      </c>
      <c r="CB19" s="14"/>
      <c r="CC19" s="14"/>
      <c r="CD19" s="14"/>
      <c r="CE19" s="14"/>
      <c r="CF19" s="14"/>
      <c r="CG19" s="14" t="s">
        <v>82</v>
      </c>
      <c r="CH19" s="14"/>
      <c r="CI19" s="14"/>
      <c r="CJ19" s="28">
        <f t="shared" si="0"/>
        <v>4</v>
      </c>
      <c r="CK19" s="17">
        <f t="shared" si="1"/>
        <v>6</v>
      </c>
      <c r="CL19" s="17">
        <f t="shared" si="2"/>
        <v>0</v>
      </c>
      <c r="CM19" s="17">
        <f t="shared" si="3"/>
        <v>0</v>
      </c>
      <c r="CN19" s="17">
        <f t="shared" si="4"/>
        <v>0</v>
      </c>
      <c r="CO19" s="17">
        <f t="shared" si="5"/>
        <v>0</v>
      </c>
      <c r="CP19" s="17">
        <f t="shared" si="6"/>
        <v>0</v>
      </c>
      <c r="CQ19" s="17">
        <f t="shared" si="7"/>
        <v>0</v>
      </c>
      <c r="CR19" s="17">
        <f t="shared" si="8"/>
        <v>0</v>
      </c>
      <c r="CS19" s="17">
        <f t="shared" si="9"/>
        <v>0</v>
      </c>
      <c r="CT19" s="17">
        <f t="shared" si="10"/>
        <v>0</v>
      </c>
      <c r="CU19" s="17">
        <f t="shared" si="11"/>
        <v>0</v>
      </c>
      <c r="CV19" s="17">
        <f t="shared" si="12"/>
        <v>2</v>
      </c>
      <c r="CW19" s="17">
        <f t="shared" si="13"/>
        <v>0</v>
      </c>
      <c r="CX19" s="17">
        <f t="shared" si="14"/>
        <v>0</v>
      </c>
      <c r="CY19" s="17">
        <f t="shared" si="15"/>
        <v>0</v>
      </c>
      <c r="CZ19" s="17">
        <f t="shared" si="16"/>
        <v>0</v>
      </c>
      <c r="DA19" s="17">
        <f t="shared" si="17"/>
        <v>0</v>
      </c>
      <c r="DB19" s="17">
        <f t="shared" si="18"/>
        <v>0</v>
      </c>
      <c r="DC19" s="17">
        <f t="shared" si="19"/>
        <v>0</v>
      </c>
      <c r="DD19" s="17">
        <f t="shared" si="20"/>
        <v>0</v>
      </c>
      <c r="DE19" s="17">
        <f t="shared" si="21"/>
        <v>0</v>
      </c>
      <c r="DF19"/>
      <c r="DG19"/>
      <c r="DH19"/>
      <c r="DI19"/>
      <c r="DJ19"/>
      <c r="DK19"/>
      <c r="DL19"/>
      <c r="DM19"/>
      <c r="DN19"/>
    </row>
    <row r="20" spans="5:118" ht="16.149999999999999" customHeight="1">
      <c r="E20" s="3" t="s">
        <v>60</v>
      </c>
      <c r="F20" s="10" t="s">
        <v>61</v>
      </c>
      <c r="G20" s="25" t="s">
        <v>35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2"/>
      <c r="W20" s="14"/>
      <c r="X20" s="14"/>
      <c r="Y20" s="14"/>
      <c r="Z20" s="14"/>
      <c r="AA20" s="15" t="s">
        <v>50</v>
      </c>
      <c r="AB20" s="14"/>
      <c r="AC20" s="14" t="s">
        <v>82</v>
      </c>
      <c r="AD20" s="15"/>
      <c r="AE20" s="14"/>
      <c r="AF20" s="14"/>
      <c r="AG20" s="14"/>
      <c r="AH20" s="14"/>
      <c r="AI20" s="14" t="s">
        <v>50</v>
      </c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 t="s">
        <v>50</v>
      </c>
      <c r="AU20" s="14"/>
      <c r="AV20" s="14"/>
      <c r="AW20" s="14"/>
      <c r="AX20" s="14" t="s">
        <v>82</v>
      </c>
      <c r="AY20" s="14"/>
      <c r="AZ20" s="14"/>
      <c r="BA20" s="14"/>
      <c r="BB20" s="14"/>
      <c r="BC20" s="14"/>
      <c r="BD20" s="14"/>
      <c r="BE20" s="14"/>
      <c r="BF20" s="14"/>
      <c r="BG20" s="14"/>
      <c r="BH20" s="14" t="s">
        <v>50</v>
      </c>
      <c r="BI20" s="14"/>
      <c r="BJ20" s="14"/>
      <c r="BK20" s="14" t="s">
        <v>83</v>
      </c>
      <c r="BL20" s="14"/>
      <c r="BM20" s="14"/>
      <c r="BN20" s="14" t="s">
        <v>82</v>
      </c>
      <c r="BO20" s="14"/>
      <c r="BP20" s="14"/>
      <c r="BQ20" s="14"/>
      <c r="BR20" s="14"/>
      <c r="BS20" s="14" t="s">
        <v>83</v>
      </c>
      <c r="BT20" s="14"/>
      <c r="BU20" s="14" t="s">
        <v>50</v>
      </c>
      <c r="BV20" s="14"/>
      <c r="BW20" s="14"/>
      <c r="BX20" s="14"/>
      <c r="BY20" s="14" t="s">
        <v>50</v>
      </c>
      <c r="BZ20" s="14"/>
      <c r="CA20" s="14"/>
      <c r="CB20" s="14"/>
      <c r="CC20" s="14"/>
      <c r="CD20" s="14"/>
      <c r="CE20" s="14"/>
      <c r="CF20" s="14"/>
      <c r="CG20" s="14" t="s">
        <v>82</v>
      </c>
      <c r="CH20" s="14"/>
      <c r="CI20" s="14"/>
      <c r="CJ20" s="28">
        <f t="shared" si="0"/>
        <v>4</v>
      </c>
      <c r="CK20" s="17">
        <f t="shared" si="1"/>
        <v>6</v>
      </c>
      <c r="CL20" s="17">
        <f t="shared" si="2"/>
        <v>0</v>
      </c>
      <c r="CM20" s="17">
        <f t="shared" si="3"/>
        <v>0</v>
      </c>
      <c r="CN20" s="17">
        <f t="shared" si="4"/>
        <v>0</v>
      </c>
      <c r="CO20" s="17">
        <f t="shared" si="5"/>
        <v>0</v>
      </c>
      <c r="CP20" s="17">
        <f t="shared" si="6"/>
        <v>0</v>
      </c>
      <c r="CQ20" s="17">
        <f t="shared" si="7"/>
        <v>0</v>
      </c>
      <c r="CR20" s="17">
        <f t="shared" si="8"/>
        <v>0</v>
      </c>
      <c r="CS20" s="17">
        <f t="shared" si="9"/>
        <v>0</v>
      </c>
      <c r="CT20" s="17">
        <f t="shared" si="10"/>
        <v>0</v>
      </c>
      <c r="CU20" s="17">
        <f t="shared" si="11"/>
        <v>0</v>
      </c>
      <c r="CV20" s="17">
        <f t="shared" si="12"/>
        <v>2</v>
      </c>
      <c r="CW20" s="17">
        <f t="shared" si="13"/>
        <v>0</v>
      </c>
      <c r="CX20" s="17">
        <f t="shared" si="14"/>
        <v>0</v>
      </c>
      <c r="CY20" s="17">
        <f t="shared" si="15"/>
        <v>0</v>
      </c>
      <c r="CZ20" s="17">
        <f t="shared" si="16"/>
        <v>0</v>
      </c>
      <c r="DA20" s="17">
        <f t="shared" si="17"/>
        <v>0</v>
      </c>
      <c r="DB20" s="17">
        <f t="shared" si="18"/>
        <v>0</v>
      </c>
      <c r="DC20" s="17">
        <f t="shared" si="19"/>
        <v>0</v>
      </c>
      <c r="DD20" s="17">
        <f t="shared" si="20"/>
        <v>0</v>
      </c>
      <c r="DE20" s="17">
        <f t="shared" si="21"/>
        <v>0</v>
      </c>
      <c r="DF20"/>
      <c r="DG20"/>
      <c r="DH20"/>
      <c r="DI20"/>
      <c r="DJ20"/>
      <c r="DK20"/>
      <c r="DL20"/>
      <c r="DM20"/>
      <c r="DN20"/>
    </row>
    <row r="21" spans="5:118" ht="16.149999999999999" customHeight="1">
      <c r="E21" s="3" t="s">
        <v>94</v>
      </c>
      <c r="F21" s="10" t="s">
        <v>94</v>
      </c>
      <c r="G21" s="25" t="s">
        <v>76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32"/>
      <c r="W21" s="14"/>
      <c r="X21" s="14"/>
      <c r="Y21" s="14"/>
      <c r="Z21" s="14"/>
      <c r="AA21" s="15" t="s">
        <v>50</v>
      </c>
      <c r="AB21" s="14"/>
      <c r="AC21" s="14" t="s">
        <v>82</v>
      </c>
      <c r="AD21" s="15"/>
      <c r="AE21" s="14"/>
      <c r="AF21" s="14"/>
      <c r="AG21" s="14"/>
      <c r="AH21" s="14"/>
      <c r="AI21" s="14" t="s">
        <v>50</v>
      </c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 t="s">
        <v>50</v>
      </c>
      <c r="AU21" s="14"/>
      <c r="AV21" s="14"/>
      <c r="AW21" s="14"/>
      <c r="AX21" s="14" t="s">
        <v>82</v>
      </c>
      <c r="AY21" s="14"/>
      <c r="AZ21" s="14"/>
      <c r="BA21" s="14"/>
      <c r="BB21" s="14"/>
      <c r="BC21" s="14"/>
      <c r="BD21" s="14"/>
      <c r="BE21" s="14"/>
      <c r="BF21" s="14"/>
      <c r="BG21" s="14"/>
      <c r="BH21" s="14" t="s">
        <v>50</v>
      </c>
      <c r="BI21" s="14"/>
      <c r="BJ21" s="14"/>
      <c r="BK21" s="14" t="s">
        <v>83</v>
      </c>
      <c r="BL21" s="14"/>
      <c r="BM21" s="14"/>
      <c r="BN21" s="14" t="s">
        <v>82</v>
      </c>
      <c r="BO21" s="14"/>
      <c r="BP21" s="14"/>
      <c r="BQ21" s="14"/>
      <c r="BR21" s="14"/>
      <c r="BS21" s="14"/>
      <c r="BT21" s="14"/>
      <c r="BU21" s="14" t="s">
        <v>50</v>
      </c>
      <c r="BV21" s="14"/>
      <c r="BW21" s="14"/>
      <c r="BX21" s="14"/>
      <c r="BY21" s="14"/>
      <c r="BZ21" s="14"/>
      <c r="CA21" s="14"/>
      <c r="CB21" s="14"/>
      <c r="CC21" s="14"/>
      <c r="CD21" s="14"/>
      <c r="CE21" s="14" t="s">
        <v>83</v>
      </c>
      <c r="CF21" s="14" t="s">
        <v>82</v>
      </c>
      <c r="CG21" s="14"/>
      <c r="CH21" s="14"/>
      <c r="CI21" s="14"/>
      <c r="CJ21" s="28">
        <f t="shared" si="0"/>
        <v>4</v>
      </c>
      <c r="CK21" s="17">
        <f t="shared" si="1"/>
        <v>5</v>
      </c>
      <c r="CL21" s="17">
        <f t="shared" si="2"/>
        <v>0</v>
      </c>
      <c r="CM21" s="17">
        <f t="shared" si="3"/>
        <v>0</v>
      </c>
      <c r="CN21" s="17">
        <f t="shared" si="4"/>
        <v>0</v>
      </c>
      <c r="CO21" s="17">
        <f t="shared" si="5"/>
        <v>0</v>
      </c>
      <c r="CP21" s="17">
        <f t="shared" si="6"/>
        <v>0</v>
      </c>
      <c r="CQ21" s="17">
        <f t="shared" si="7"/>
        <v>0</v>
      </c>
      <c r="CR21" s="17">
        <f t="shared" si="8"/>
        <v>0</v>
      </c>
      <c r="CS21" s="17">
        <f t="shared" si="9"/>
        <v>0</v>
      </c>
      <c r="CT21" s="17">
        <f t="shared" si="10"/>
        <v>0</v>
      </c>
      <c r="CU21" s="17">
        <f t="shared" si="11"/>
        <v>0</v>
      </c>
      <c r="CV21" s="17">
        <f t="shared" si="12"/>
        <v>2</v>
      </c>
      <c r="CW21" s="17">
        <f t="shared" si="13"/>
        <v>0</v>
      </c>
      <c r="CX21" s="17">
        <f t="shared" si="14"/>
        <v>0</v>
      </c>
      <c r="CY21" s="17">
        <f t="shared" si="15"/>
        <v>0</v>
      </c>
      <c r="CZ21" s="17">
        <f t="shared" si="16"/>
        <v>0</v>
      </c>
      <c r="DA21" s="17">
        <f t="shared" si="17"/>
        <v>0</v>
      </c>
      <c r="DB21" s="17">
        <f t="shared" si="18"/>
        <v>0</v>
      </c>
      <c r="DC21" s="17">
        <f t="shared" si="19"/>
        <v>0</v>
      </c>
      <c r="DD21" s="17">
        <f t="shared" si="20"/>
        <v>0</v>
      </c>
      <c r="DE21" s="17">
        <f t="shared" si="21"/>
        <v>0</v>
      </c>
      <c r="DF21"/>
      <c r="DG21"/>
      <c r="DH21"/>
      <c r="DI21"/>
      <c r="DJ21"/>
      <c r="DK21"/>
      <c r="DL21"/>
      <c r="DM21"/>
      <c r="DN21"/>
    </row>
    <row r="22" spans="5:118" ht="16.149999999999999" customHeight="1">
      <c r="E22" s="3" t="s">
        <v>25</v>
      </c>
      <c r="F22" s="10" t="s">
        <v>26</v>
      </c>
      <c r="G22" s="25" t="s">
        <v>77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32"/>
      <c r="W22" s="14"/>
      <c r="X22" s="14"/>
      <c r="Y22" s="14"/>
      <c r="Z22" s="14"/>
      <c r="AA22" s="15" t="s">
        <v>50</v>
      </c>
      <c r="AB22" s="14"/>
      <c r="AC22" s="14" t="s">
        <v>82</v>
      </c>
      <c r="AD22" s="15"/>
      <c r="AE22" s="14"/>
      <c r="AF22" s="14"/>
      <c r="AG22" s="14"/>
      <c r="AH22" s="14"/>
      <c r="AI22" s="14" t="s">
        <v>50</v>
      </c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 t="s">
        <v>82</v>
      </c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 t="s">
        <v>83</v>
      </c>
      <c r="BL22" s="14"/>
      <c r="BM22" s="14"/>
      <c r="BN22" s="14" t="s">
        <v>82</v>
      </c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 t="s">
        <v>83</v>
      </c>
      <c r="CE22" s="14"/>
      <c r="CF22" s="14" t="s">
        <v>82</v>
      </c>
      <c r="CG22" s="14"/>
      <c r="CH22" s="14"/>
      <c r="CI22" s="14"/>
      <c r="CJ22" s="28">
        <f t="shared" si="0"/>
        <v>4</v>
      </c>
      <c r="CK22" s="17">
        <f t="shared" si="1"/>
        <v>2</v>
      </c>
      <c r="CL22" s="17">
        <f t="shared" si="2"/>
        <v>0</v>
      </c>
      <c r="CM22" s="17">
        <f t="shared" si="3"/>
        <v>0</v>
      </c>
      <c r="CN22" s="17">
        <f t="shared" si="4"/>
        <v>0</v>
      </c>
      <c r="CO22" s="17">
        <f t="shared" si="5"/>
        <v>0</v>
      </c>
      <c r="CP22" s="17">
        <f t="shared" si="6"/>
        <v>0</v>
      </c>
      <c r="CQ22" s="17">
        <f t="shared" si="7"/>
        <v>0</v>
      </c>
      <c r="CR22" s="17">
        <f t="shared" si="8"/>
        <v>0</v>
      </c>
      <c r="CS22" s="17">
        <f t="shared" si="9"/>
        <v>0</v>
      </c>
      <c r="CT22" s="17">
        <f t="shared" si="10"/>
        <v>0</v>
      </c>
      <c r="CU22" s="17">
        <f t="shared" si="11"/>
        <v>0</v>
      </c>
      <c r="CV22" s="17">
        <f t="shared" si="12"/>
        <v>2</v>
      </c>
      <c r="CW22" s="17">
        <f t="shared" si="13"/>
        <v>0</v>
      </c>
      <c r="CX22" s="17">
        <f t="shared" si="14"/>
        <v>0</v>
      </c>
      <c r="CY22" s="17">
        <f t="shared" si="15"/>
        <v>0</v>
      </c>
      <c r="CZ22" s="17">
        <f t="shared" si="16"/>
        <v>0</v>
      </c>
      <c r="DA22" s="17">
        <f t="shared" si="17"/>
        <v>0</v>
      </c>
      <c r="DB22" s="17">
        <f t="shared" si="18"/>
        <v>0</v>
      </c>
      <c r="DC22" s="17">
        <f t="shared" si="19"/>
        <v>0</v>
      </c>
      <c r="DD22" s="17">
        <f t="shared" si="20"/>
        <v>0</v>
      </c>
      <c r="DE22" s="17">
        <f t="shared" si="21"/>
        <v>0</v>
      </c>
      <c r="DF22"/>
      <c r="DG22"/>
      <c r="DH22"/>
      <c r="DI22"/>
      <c r="DJ22"/>
      <c r="DK22"/>
      <c r="DL22"/>
      <c r="DM22"/>
      <c r="DN22"/>
    </row>
    <row r="23" spans="5:118" ht="16.149999999999999" customHeight="1">
      <c r="E23" s="3" t="s">
        <v>13</v>
      </c>
      <c r="F23" s="10" t="s">
        <v>14</v>
      </c>
      <c r="G23" s="25" t="s">
        <v>38</v>
      </c>
      <c r="H23" s="14"/>
      <c r="I23" s="14"/>
      <c r="J23" s="14"/>
      <c r="K23" s="14"/>
      <c r="L23" s="14"/>
      <c r="M23" s="14"/>
      <c r="N23" s="14"/>
      <c r="O23" s="14"/>
      <c r="P23" s="14"/>
      <c r="Q23" s="14" t="s">
        <v>50</v>
      </c>
      <c r="R23" s="14"/>
      <c r="S23" s="14"/>
      <c r="T23" s="14"/>
      <c r="U23" s="14"/>
      <c r="V23" s="32"/>
      <c r="W23" s="14" t="s">
        <v>83</v>
      </c>
      <c r="X23" s="14"/>
      <c r="Y23" s="14"/>
      <c r="Z23" s="14" t="s">
        <v>82</v>
      </c>
      <c r="AA23" s="15"/>
      <c r="AB23" s="14"/>
      <c r="AC23" s="14" t="s">
        <v>50</v>
      </c>
      <c r="AD23" s="15"/>
      <c r="AE23" s="14"/>
      <c r="AF23" s="14"/>
      <c r="AG23" s="14"/>
      <c r="AH23" s="14"/>
      <c r="AI23" s="14" t="s">
        <v>50</v>
      </c>
      <c r="AJ23" s="14" t="s">
        <v>83</v>
      </c>
      <c r="AK23" s="14"/>
      <c r="AL23" s="14" t="s">
        <v>82</v>
      </c>
      <c r="AM23" s="14"/>
      <c r="AN23" s="14"/>
      <c r="AO23" s="14"/>
      <c r="AP23" s="14"/>
      <c r="AQ23" s="14"/>
      <c r="AR23" s="14" t="s">
        <v>82</v>
      </c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 t="s">
        <v>83</v>
      </c>
      <c r="BD23" s="14" t="s">
        <v>50</v>
      </c>
      <c r="BE23" s="14"/>
      <c r="BF23" s="14"/>
      <c r="BG23" s="14"/>
      <c r="BH23" s="14"/>
      <c r="BI23" s="14" t="s">
        <v>50</v>
      </c>
      <c r="BJ23" s="14"/>
      <c r="BK23" s="14"/>
      <c r="BL23" s="14"/>
      <c r="BM23" s="14"/>
      <c r="BN23" s="14"/>
      <c r="BO23" s="14"/>
      <c r="BP23" s="14" t="s">
        <v>82</v>
      </c>
      <c r="BQ23" s="14"/>
      <c r="BR23" s="14"/>
      <c r="BS23" s="14"/>
      <c r="BT23" s="14"/>
      <c r="BU23" s="14"/>
      <c r="BV23" s="14"/>
      <c r="BW23" s="14"/>
      <c r="BX23" s="14" t="s">
        <v>83</v>
      </c>
      <c r="BY23" s="14"/>
      <c r="BZ23" s="14"/>
      <c r="CA23" s="14" t="s">
        <v>50</v>
      </c>
      <c r="CB23" s="14"/>
      <c r="CC23" s="14"/>
      <c r="CD23" s="14" t="s">
        <v>82</v>
      </c>
      <c r="CE23" s="14" t="s">
        <v>50</v>
      </c>
      <c r="CF23" s="14"/>
      <c r="CG23" s="14" t="s">
        <v>83</v>
      </c>
      <c r="CH23" s="14"/>
      <c r="CI23" s="14"/>
      <c r="CJ23" s="28">
        <f t="shared" si="0"/>
        <v>5</v>
      </c>
      <c r="CK23" s="17">
        <f t="shared" si="1"/>
        <v>7</v>
      </c>
      <c r="CL23" s="17">
        <f t="shared" si="2"/>
        <v>0</v>
      </c>
      <c r="CM23" s="17">
        <f t="shared" si="3"/>
        <v>0</v>
      </c>
      <c r="CN23" s="17">
        <f t="shared" si="4"/>
        <v>0</v>
      </c>
      <c r="CO23" s="17">
        <f t="shared" si="5"/>
        <v>0</v>
      </c>
      <c r="CP23" s="17">
        <f t="shared" si="6"/>
        <v>0</v>
      </c>
      <c r="CQ23" s="17">
        <f t="shared" si="7"/>
        <v>0</v>
      </c>
      <c r="CR23" s="17">
        <f t="shared" si="8"/>
        <v>0</v>
      </c>
      <c r="CS23" s="17">
        <f t="shared" si="9"/>
        <v>0</v>
      </c>
      <c r="CT23" s="17">
        <f t="shared" si="10"/>
        <v>0</v>
      </c>
      <c r="CU23" s="17">
        <f t="shared" si="11"/>
        <v>0</v>
      </c>
      <c r="CV23" s="17">
        <f t="shared" si="12"/>
        <v>5</v>
      </c>
      <c r="CW23" s="17">
        <f t="shared" si="13"/>
        <v>0</v>
      </c>
      <c r="CX23" s="17">
        <f t="shared" si="14"/>
        <v>0</v>
      </c>
      <c r="CY23" s="17">
        <f t="shared" si="15"/>
        <v>0</v>
      </c>
      <c r="CZ23" s="17">
        <f t="shared" si="16"/>
        <v>0</v>
      </c>
      <c r="DA23" s="17">
        <f t="shared" si="17"/>
        <v>0</v>
      </c>
      <c r="DB23" s="17">
        <f t="shared" si="18"/>
        <v>0</v>
      </c>
      <c r="DC23" s="17">
        <f t="shared" si="19"/>
        <v>0</v>
      </c>
      <c r="DD23" s="17">
        <f t="shared" si="20"/>
        <v>0</v>
      </c>
      <c r="DE23" s="17">
        <f t="shared" si="21"/>
        <v>0</v>
      </c>
      <c r="DF23"/>
      <c r="DG23"/>
      <c r="DH23"/>
      <c r="DI23"/>
      <c r="DJ23"/>
      <c r="DK23"/>
      <c r="DL23"/>
      <c r="DM23"/>
      <c r="DN23"/>
    </row>
    <row r="24" spans="5:118" ht="16.149999999999999" customHeight="1">
      <c r="E24" s="3" t="s">
        <v>4</v>
      </c>
      <c r="F24" s="10" t="s">
        <v>5</v>
      </c>
      <c r="G24" s="25" t="s">
        <v>41</v>
      </c>
      <c r="H24" s="14"/>
      <c r="I24" s="14"/>
      <c r="J24" s="14"/>
      <c r="K24" s="14"/>
      <c r="L24" s="14"/>
      <c r="M24" s="14"/>
      <c r="N24" s="14"/>
      <c r="O24" s="14"/>
      <c r="P24" s="14"/>
      <c r="Q24" s="14" t="s">
        <v>50</v>
      </c>
      <c r="R24" s="14"/>
      <c r="S24" s="14"/>
      <c r="T24" s="14"/>
      <c r="U24" s="15"/>
      <c r="V24" s="14"/>
      <c r="W24" s="14"/>
      <c r="X24" s="14"/>
      <c r="Y24" s="14"/>
      <c r="Z24" s="14" t="s">
        <v>83</v>
      </c>
      <c r="AA24" s="14"/>
      <c r="AB24" s="15" t="s">
        <v>82</v>
      </c>
      <c r="AC24" s="14"/>
      <c r="AD24" s="14"/>
      <c r="AE24" s="14"/>
      <c r="AF24" s="15"/>
      <c r="AG24" s="14"/>
      <c r="AH24" s="14"/>
      <c r="AI24" s="14" t="s">
        <v>50</v>
      </c>
      <c r="AJ24" s="15"/>
      <c r="AK24" s="14"/>
      <c r="AL24" s="14" t="s">
        <v>83</v>
      </c>
      <c r="AM24" s="14"/>
      <c r="AN24" s="14"/>
      <c r="AO24" s="14"/>
      <c r="AP24" s="14" t="s">
        <v>82</v>
      </c>
      <c r="AQ24" s="14"/>
      <c r="AR24" s="14"/>
      <c r="AS24" s="14" t="s">
        <v>50</v>
      </c>
      <c r="AT24" s="14"/>
      <c r="AU24" s="14"/>
      <c r="AV24" s="14"/>
      <c r="AW24" s="14" t="s">
        <v>82</v>
      </c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 t="s">
        <v>82</v>
      </c>
      <c r="BS24" s="14"/>
      <c r="BT24" s="14"/>
      <c r="BU24" s="14" t="s">
        <v>50</v>
      </c>
      <c r="BV24" s="14"/>
      <c r="BW24" s="14"/>
      <c r="BX24" s="14" t="s">
        <v>83</v>
      </c>
      <c r="BY24" s="14"/>
      <c r="BZ24" s="14"/>
      <c r="CA24" s="14"/>
      <c r="CB24" s="14"/>
      <c r="CC24" s="14"/>
      <c r="CD24" s="14" t="s">
        <v>82</v>
      </c>
      <c r="CE24" s="14"/>
      <c r="CF24" s="14"/>
      <c r="CG24" s="14" t="s">
        <v>83</v>
      </c>
      <c r="CH24" s="14"/>
      <c r="CI24" s="14"/>
      <c r="CJ24" s="28">
        <f t="shared" si="0"/>
        <v>5</v>
      </c>
      <c r="CK24" s="17">
        <f t="shared" si="1"/>
        <v>4</v>
      </c>
      <c r="CL24" s="17">
        <f t="shared" si="2"/>
        <v>0</v>
      </c>
      <c r="CM24" s="17">
        <f t="shared" si="3"/>
        <v>0</v>
      </c>
      <c r="CN24" s="17">
        <f t="shared" si="4"/>
        <v>0</v>
      </c>
      <c r="CO24" s="17">
        <f t="shared" si="5"/>
        <v>0</v>
      </c>
      <c r="CP24" s="17">
        <f t="shared" si="6"/>
        <v>0</v>
      </c>
      <c r="CQ24" s="17">
        <f t="shared" si="7"/>
        <v>0</v>
      </c>
      <c r="CR24" s="17">
        <f t="shared" si="8"/>
        <v>0</v>
      </c>
      <c r="CS24" s="17">
        <f t="shared" si="9"/>
        <v>0</v>
      </c>
      <c r="CT24" s="17">
        <f t="shared" si="10"/>
        <v>0</v>
      </c>
      <c r="CU24" s="17">
        <f t="shared" si="11"/>
        <v>0</v>
      </c>
      <c r="CV24" s="17">
        <f t="shared" si="12"/>
        <v>4</v>
      </c>
      <c r="CW24" s="17">
        <f t="shared" si="13"/>
        <v>0</v>
      </c>
      <c r="CX24" s="17">
        <f t="shared" si="14"/>
        <v>0</v>
      </c>
      <c r="CY24" s="17">
        <f t="shared" si="15"/>
        <v>0</v>
      </c>
      <c r="CZ24" s="17">
        <f t="shared" si="16"/>
        <v>0</v>
      </c>
      <c r="DA24" s="17">
        <f t="shared" si="17"/>
        <v>0</v>
      </c>
      <c r="DB24" s="17">
        <f t="shared" si="18"/>
        <v>0</v>
      </c>
      <c r="DC24" s="17">
        <f t="shared" si="19"/>
        <v>0</v>
      </c>
      <c r="DD24" s="17">
        <f t="shared" si="20"/>
        <v>0</v>
      </c>
      <c r="DE24" s="17">
        <f t="shared" si="21"/>
        <v>0</v>
      </c>
      <c r="DF24"/>
      <c r="DG24"/>
      <c r="DH24"/>
      <c r="DI24"/>
      <c r="DJ24"/>
      <c r="DK24"/>
      <c r="DL24"/>
      <c r="DM24"/>
      <c r="DN24"/>
    </row>
    <row r="25" spans="5:118" ht="16.149999999999999" customHeight="1">
      <c r="E25" s="3" t="s">
        <v>64</v>
      </c>
      <c r="F25" s="10" t="s">
        <v>65</v>
      </c>
      <c r="G25" s="25" t="s">
        <v>44</v>
      </c>
      <c r="H25" s="14"/>
      <c r="I25" s="14"/>
      <c r="J25" s="14"/>
      <c r="K25" s="14"/>
      <c r="L25" s="14"/>
      <c r="M25" s="14"/>
      <c r="N25" s="14"/>
      <c r="O25" s="14"/>
      <c r="P25" s="14"/>
      <c r="Q25" s="14" t="s">
        <v>50</v>
      </c>
      <c r="R25" s="14"/>
      <c r="S25" s="14"/>
      <c r="T25" s="14"/>
      <c r="U25" s="15"/>
      <c r="V25" s="14"/>
      <c r="W25" s="14"/>
      <c r="X25" s="14"/>
      <c r="Y25" s="14"/>
      <c r="Z25" s="14" t="s">
        <v>82</v>
      </c>
      <c r="AA25" s="14"/>
      <c r="AB25" s="15" t="s">
        <v>50</v>
      </c>
      <c r="AC25" s="14"/>
      <c r="AD25" s="14"/>
      <c r="AE25" s="14"/>
      <c r="AF25" s="15"/>
      <c r="AG25" s="14"/>
      <c r="AH25" s="14"/>
      <c r="AI25" s="14"/>
      <c r="AJ25" s="15"/>
      <c r="AK25" s="14"/>
      <c r="AL25" s="14" t="s">
        <v>82</v>
      </c>
      <c r="AM25" s="14"/>
      <c r="AN25" s="14"/>
      <c r="AO25" s="14"/>
      <c r="AP25" s="14"/>
      <c r="AQ25" s="14"/>
      <c r="AR25" s="14"/>
      <c r="AS25" s="14" t="s">
        <v>82</v>
      </c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 t="s">
        <v>82</v>
      </c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 t="s">
        <v>82</v>
      </c>
      <c r="CE25" s="14"/>
      <c r="CF25" s="14"/>
      <c r="CG25" s="14"/>
      <c r="CH25" s="14"/>
      <c r="CI25" s="14"/>
      <c r="CJ25" s="28">
        <f t="shared" si="0"/>
        <v>5</v>
      </c>
      <c r="CK25" s="17">
        <f t="shared" si="1"/>
        <v>2</v>
      </c>
      <c r="CL25" s="17">
        <f t="shared" si="2"/>
        <v>0</v>
      </c>
      <c r="CM25" s="17">
        <f t="shared" si="3"/>
        <v>0</v>
      </c>
      <c r="CN25" s="17">
        <f t="shared" si="4"/>
        <v>0</v>
      </c>
      <c r="CO25" s="17">
        <f t="shared" si="5"/>
        <v>0</v>
      </c>
      <c r="CP25" s="17">
        <f t="shared" si="6"/>
        <v>0</v>
      </c>
      <c r="CQ25" s="17">
        <f t="shared" si="7"/>
        <v>0</v>
      </c>
      <c r="CR25" s="17">
        <f t="shared" si="8"/>
        <v>0</v>
      </c>
      <c r="CS25" s="17">
        <f t="shared" si="9"/>
        <v>0</v>
      </c>
      <c r="CT25" s="17">
        <f t="shared" si="10"/>
        <v>0</v>
      </c>
      <c r="CU25" s="17">
        <f t="shared" si="11"/>
        <v>0</v>
      </c>
      <c r="CV25" s="17">
        <f t="shared" si="12"/>
        <v>0</v>
      </c>
      <c r="CW25" s="17">
        <f t="shared" si="13"/>
        <v>0</v>
      </c>
      <c r="CX25" s="17">
        <f t="shared" si="14"/>
        <v>0</v>
      </c>
      <c r="CY25" s="17">
        <f t="shared" si="15"/>
        <v>0</v>
      </c>
      <c r="CZ25" s="17">
        <f t="shared" si="16"/>
        <v>0</v>
      </c>
      <c r="DA25" s="17">
        <f t="shared" si="17"/>
        <v>0</v>
      </c>
      <c r="DB25" s="17">
        <f t="shared" si="18"/>
        <v>0</v>
      </c>
      <c r="DC25" s="17">
        <f t="shared" si="19"/>
        <v>0</v>
      </c>
      <c r="DD25" s="17">
        <f t="shared" si="20"/>
        <v>0</v>
      </c>
      <c r="DE25" s="17">
        <f t="shared" si="21"/>
        <v>0</v>
      </c>
      <c r="DF25"/>
      <c r="DG25"/>
      <c r="DH25"/>
      <c r="DI25"/>
      <c r="DJ25"/>
      <c r="DK25"/>
      <c r="DL25"/>
      <c r="DM25"/>
      <c r="DN25"/>
    </row>
    <row r="26" spans="5:118" ht="16.149999999999999" customHeight="1">
      <c r="E26" s="3" t="s">
        <v>39</v>
      </c>
      <c r="F26" s="10" t="s">
        <v>40</v>
      </c>
      <c r="G26" s="25" t="s">
        <v>86</v>
      </c>
      <c r="H26" s="14"/>
      <c r="I26" s="14"/>
      <c r="J26" s="14"/>
      <c r="K26" s="14"/>
      <c r="L26" s="14"/>
      <c r="M26" s="14"/>
      <c r="N26" s="14"/>
      <c r="O26" s="14"/>
      <c r="P26" s="14"/>
      <c r="Q26" s="14" t="s">
        <v>50</v>
      </c>
      <c r="R26" s="14"/>
      <c r="S26" s="14"/>
      <c r="T26" s="14"/>
      <c r="U26" s="15"/>
      <c r="V26" s="14"/>
      <c r="W26" s="14" t="s">
        <v>83</v>
      </c>
      <c r="X26" s="14"/>
      <c r="Y26" s="14"/>
      <c r="Z26" s="14" t="s">
        <v>82</v>
      </c>
      <c r="AA26" s="14"/>
      <c r="AB26" s="15" t="s">
        <v>50</v>
      </c>
      <c r="AC26" s="14"/>
      <c r="AD26" s="14"/>
      <c r="AE26" s="14"/>
      <c r="AF26" s="15"/>
      <c r="AG26" s="14"/>
      <c r="AH26" s="14"/>
      <c r="AI26" s="14" t="s">
        <v>50</v>
      </c>
      <c r="AJ26" s="15" t="s">
        <v>83</v>
      </c>
      <c r="AK26" s="14"/>
      <c r="AL26" s="14" t="s">
        <v>83</v>
      </c>
      <c r="AM26" s="14" t="s">
        <v>82</v>
      </c>
      <c r="AN26" s="14"/>
      <c r="AO26" s="14"/>
      <c r="AP26" s="14"/>
      <c r="AQ26" s="14"/>
      <c r="AR26" s="14" t="s">
        <v>82</v>
      </c>
      <c r="AS26" s="14" t="s">
        <v>50</v>
      </c>
      <c r="AT26" s="14"/>
      <c r="AU26" s="14"/>
      <c r="AV26" s="14"/>
      <c r="AW26" s="14"/>
      <c r="AX26" s="14"/>
      <c r="AY26" s="14"/>
      <c r="AZ26" s="14"/>
      <c r="BA26" s="14"/>
      <c r="BB26" s="14"/>
      <c r="BC26" s="14" t="s">
        <v>83</v>
      </c>
      <c r="BD26" s="14" t="s">
        <v>50</v>
      </c>
      <c r="BE26" s="14"/>
      <c r="BF26" s="14"/>
      <c r="BG26" s="14"/>
      <c r="BH26" s="14"/>
      <c r="BI26" s="14" t="s">
        <v>50</v>
      </c>
      <c r="BJ26" s="14"/>
      <c r="BK26" s="14"/>
      <c r="BL26" s="14"/>
      <c r="BM26" s="14"/>
      <c r="BN26" s="14"/>
      <c r="BO26" s="14"/>
      <c r="BP26" s="14" t="s">
        <v>82</v>
      </c>
      <c r="BQ26" s="14"/>
      <c r="BR26" s="14"/>
      <c r="BS26" s="14"/>
      <c r="BT26" s="14"/>
      <c r="BU26" s="14" t="s">
        <v>50</v>
      </c>
      <c r="BV26" s="14"/>
      <c r="BW26" s="14"/>
      <c r="BX26" s="14" t="s">
        <v>83</v>
      </c>
      <c r="BY26" s="14"/>
      <c r="BZ26" s="14"/>
      <c r="CA26" s="14"/>
      <c r="CB26" s="14"/>
      <c r="CC26" s="14"/>
      <c r="CD26" s="14" t="s">
        <v>82</v>
      </c>
      <c r="CE26" s="14"/>
      <c r="CF26" s="14"/>
      <c r="CG26" s="14" t="s">
        <v>83</v>
      </c>
      <c r="CH26" s="14"/>
      <c r="CI26" s="14"/>
      <c r="CJ26" s="28">
        <f t="shared" si="0"/>
        <v>5</v>
      </c>
      <c r="CK26" s="17">
        <f t="shared" si="1"/>
        <v>7</v>
      </c>
      <c r="CL26" s="17">
        <f t="shared" si="2"/>
        <v>0</v>
      </c>
      <c r="CM26" s="17">
        <f t="shared" si="3"/>
        <v>0</v>
      </c>
      <c r="CN26" s="17">
        <f t="shared" si="4"/>
        <v>0</v>
      </c>
      <c r="CO26" s="17">
        <f t="shared" si="5"/>
        <v>0</v>
      </c>
      <c r="CP26" s="17">
        <f t="shared" si="6"/>
        <v>0</v>
      </c>
      <c r="CQ26" s="17">
        <f t="shared" si="7"/>
        <v>0</v>
      </c>
      <c r="CR26" s="17">
        <f t="shared" si="8"/>
        <v>0</v>
      </c>
      <c r="CS26" s="17">
        <f t="shared" si="9"/>
        <v>0</v>
      </c>
      <c r="CT26" s="17">
        <f t="shared" si="10"/>
        <v>0</v>
      </c>
      <c r="CU26" s="17">
        <f t="shared" si="11"/>
        <v>0</v>
      </c>
      <c r="CV26" s="17">
        <f t="shared" si="12"/>
        <v>6</v>
      </c>
      <c r="CW26" s="17">
        <f t="shared" si="13"/>
        <v>0</v>
      </c>
      <c r="CX26" s="17">
        <f t="shared" si="14"/>
        <v>0</v>
      </c>
      <c r="CY26" s="17">
        <f t="shared" si="15"/>
        <v>0</v>
      </c>
      <c r="CZ26" s="17">
        <f t="shared" si="16"/>
        <v>0</v>
      </c>
      <c r="DA26" s="17">
        <f t="shared" si="17"/>
        <v>0</v>
      </c>
      <c r="DB26" s="17">
        <f t="shared" si="18"/>
        <v>0</v>
      </c>
      <c r="DC26" s="17">
        <f t="shared" si="19"/>
        <v>0</v>
      </c>
      <c r="DD26" s="17">
        <f t="shared" si="20"/>
        <v>0</v>
      </c>
      <c r="DE26" s="17">
        <f t="shared" si="21"/>
        <v>0</v>
      </c>
      <c r="DF26"/>
      <c r="DG26"/>
      <c r="DH26"/>
      <c r="DI26"/>
      <c r="DJ26"/>
      <c r="DK26"/>
      <c r="DL26"/>
      <c r="DM26"/>
      <c r="DN26"/>
    </row>
    <row r="27" spans="5:118" ht="16.149999999999999" customHeight="1">
      <c r="E27" s="3" t="s">
        <v>81</v>
      </c>
      <c r="F27" s="10" t="s">
        <v>19</v>
      </c>
      <c r="G27" s="25" t="s">
        <v>47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 t="s">
        <v>82</v>
      </c>
      <c r="W27" s="15"/>
      <c r="X27" s="14"/>
      <c r="Y27" s="14"/>
      <c r="Z27" s="14" t="s">
        <v>83</v>
      </c>
      <c r="AA27" s="14"/>
      <c r="AB27" s="14" t="s">
        <v>83</v>
      </c>
      <c r="AC27" s="14"/>
      <c r="AD27" s="14"/>
      <c r="AE27" s="14" t="s">
        <v>82</v>
      </c>
      <c r="AF27" s="14"/>
      <c r="AG27" s="14"/>
      <c r="AH27" s="14"/>
      <c r="AI27" s="14" t="s">
        <v>50</v>
      </c>
      <c r="AJ27" s="14" t="s">
        <v>83</v>
      </c>
      <c r="AK27" s="15"/>
      <c r="AL27" s="14"/>
      <c r="AM27" s="14"/>
      <c r="AN27" s="14"/>
      <c r="AO27" s="14"/>
      <c r="AP27" s="14" t="s">
        <v>82</v>
      </c>
      <c r="AQ27" s="14" t="s">
        <v>50</v>
      </c>
      <c r="AR27" s="14" t="s">
        <v>83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 t="s">
        <v>83</v>
      </c>
      <c r="BE27" s="14" t="s">
        <v>50</v>
      </c>
      <c r="BF27" s="14"/>
      <c r="BG27" s="14"/>
      <c r="BH27" s="14"/>
      <c r="BI27" s="14"/>
      <c r="BJ27" s="14" t="s">
        <v>82</v>
      </c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 t="s">
        <v>83</v>
      </c>
      <c r="BV27" s="14"/>
      <c r="BW27" s="14"/>
      <c r="BX27" s="14"/>
      <c r="BY27" s="14"/>
      <c r="BZ27" s="14" t="s">
        <v>82</v>
      </c>
      <c r="CA27" s="14" t="s">
        <v>83</v>
      </c>
      <c r="CB27" s="14"/>
      <c r="CC27" s="14"/>
      <c r="CD27" s="14"/>
      <c r="CE27" s="14" t="s">
        <v>50</v>
      </c>
      <c r="CF27" s="14"/>
      <c r="CG27" s="14" t="s">
        <v>82</v>
      </c>
      <c r="CH27" s="14"/>
      <c r="CI27" s="14"/>
      <c r="CJ27" s="28">
        <f t="shared" si="0"/>
        <v>6</v>
      </c>
      <c r="CK27" s="17">
        <f t="shared" si="1"/>
        <v>4</v>
      </c>
      <c r="CL27" s="17">
        <f t="shared" si="2"/>
        <v>0</v>
      </c>
      <c r="CM27" s="17">
        <f t="shared" si="3"/>
        <v>0</v>
      </c>
      <c r="CN27" s="17">
        <f t="shared" si="4"/>
        <v>0</v>
      </c>
      <c r="CO27" s="17">
        <f t="shared" si="5"/>
        <v>0</v>
      </c>
      <c r="CP27" s="17">
        <f t="shared" si="6"/>
        <v>0</v>
      </c>
      <c r="CQ27" s="17">
        <f t="shared" si="7"/>
        <v>0</v>
      </c>
      <c r="CR27" s="17">
        <f t="shared" si="8"/>
        <v>0</v>
      </c>
      <c r="CS27" s="17">
        <f t="shared" si="9"/>
        <v>0</v>
      </c>
      <c r="CT27" s="17">
        <f t="shared" si="10"/>
        <v>0</v>
      </c>
      <c r="CU27" s="17">
        <f t="shared" si="11"/>
        <v>0</v>
      </c>
      <c r="CV27" s="17">
        <f t="shared" si="12"/>
        <v>7</v>
      </c>
      <c r="CW27" s="17">
        <f t="shared" si="13"/>
        <v>0</v>
      </c>
      <c r="CX27" s="17">
        <f t="shared" si="14"/>
        <v>0</v>
      </c>
      <c r="CY27" s="17">
        <f t="shared" si="15"/>
        <v>0</v>
      </c>
      <c r="CZ27" s="17">
        <f t="shared" si="16"/>
        <v>0</v>
      </c>
      <c r="DA27" s="17">
        <f t="shared" si="17"/>
        <v>0</v>
      </c>
      <c r="DB27" s="17">
        <f t="shared" si="18"/>
        <v>0</v>
      </c>
      <c r="DC27" s="17">
        <f t="shared" si="19"/>
        <v>0</v>
      </c>
      <c r="DD27" s="17">
        <f t="shared" si="20"/>
        <v>0</v>
      </c>
      <c r="DE27" s="17">
        <f t="shared" si="21"/>
        <v>0</v>
      </c>
      <c r="DF27"/>
      <c r="DG27"/>
      <c r="DH27"/>
      <c r="DI27"/>
      <c r="DJ27"/>
      <c r="DK27"/>
      <c r="DL27"/>
      <c r="DM27"/>
      <c r="DN27"/>
    </row>
    <row r="28" spans="5:118" ht="16.149999999999999" customHeight="1">
      <c r="E28" s="3" t="s">
        <v>63</v>
      </c>
      <c r="F28" s="10" t="s">
        <v>62</v>
      </c>
      <c r="G28" s="25" t="s">
        <v>48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 t="s">
        <v>82</v>
      </c>
      <c r="W28" s="15"/>
      <c r="X28" s="14"/>
      <c r="Y28" s="14"/>
      <c r="Z28" s="14" t="s">
        <v>83</v>
      </c>
      <c r="AA28" s="14"/>
      <c r="AB28" s="14" t="s">
        <v>83</v>
      </c>
      <c r="AC28" s="14"/>
      <c r="AD28" s="14"/>
      <c r="AE28" s="14" t="s">
        <v>82</v>
      </c>
      <c r="AF28" s="14"/>
      <c r="AG28" s="14"/>
      <c r="AH28" s="14"/>
      <c r="AI28" s="14"/>
      <c r="AJ28" s="14" t="s">
        <v>50</v>
      </c>
      <c r="AK28" s="15"/>
      <c r="AL28" s="14"/>
      <c r="AM28" s="14"/>
      <c r="AN28" s="14"/>
      <c r="AO28" s="14"/>
      <c r="AP28" s="14" t="s">
        <v>82</v>
      </c>
      <c r="AQ28" s="14" t="s">
        <v>83</v>
      </c>
      <c r="AR28" s="14" t="s">
        <v>50</v>
      </c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 t="s">
        <v>83</v>
      </c>
      <c r="BF28" s="14" t="s">
        <v>50</v>
      </c>
      <c r="BG28" s="14"/>
      <c r="BH28" s="14"/>
      <c r="BI28" s="14" t="s">
        <v>82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 t="s">
        <v>83</v>
      </c>
      <c r="BV28" s="14"/>
      <c r="BW28" s="14"/>
      <c r="BX28" s="14"/>
      <c r="BY28" s="14" t="s">
        <v>82</v>
      </c>
      <c r="BZ28" s="14"/>
      <c r="CA28" s="14" t="s">
        <v>83</v>
      </c>
      <c r="CB28" s="14"/>
      <c r="CC28" s="14"/>
      <c r="CD28" s="14"/>
      <c r="CE28" s="14"/>
      <c r="CF28" s="14" t="s">
        <v>50</v>
      </c>
      <c r="CG28" s="14"/>
      <c r="CH28" s="14" t="s">
        <v>82</v>
      </c>
      <c r="CI28" s="14"/>
      <c r="CJ28" s="28">
        <f t="shared" si="0"/>
        <v>6</v>
      </c>
      <c r="CK28" s="17">
        <f t="shared" si="1"/>
        <v>4</v>
      </c>
      <c r="CL28" s="17">
        <f t="shared" si="2"/>
        <v>0</v>
      </c>
      <c r="CM28" s="17">
        <f t="shared" si="3"/>
        <v>0</v>
      </c>
      <c r="CN28" s="17">
        <f t="shared" si="4"/>
        <v>0</v>
      </c>
      <c r="CO28" s="17">
        <f t="shared" si="5"/>
        <v>0</v>
      </c>
      <c r="CP28" s="17">
        <f t="shared" si="6"/>
        <v>0</v>
      </c>
      <c r="CQ28" s="17">
        <f t="shared" si="7"/>
        <v>0</v>
      </c>
      <c r="CR28" s="17">
        <f t="shared" si="8"/>
        <v>0</v>
      </c>
      <c r="CS28" s="17">
        <f t="shared" si="9"/>
        <v>0</v>
      </c>
      <c r="CT28" s="17">
        <f t="shared" si="10"/>
        <v>0</v>
      </c>
      <c r="CU28" s="17">
        <f t="shared" si="11"/>
        <v>0</v>
      </c>
      <c r="CV28" s="17">
        <f t="shared" si="12"/>
        <v>6</v>
      </c>
      <c r="CW28" s="17">
        <f t="shared" si="13"/>
        <v>0</v>
      </c>
      <c r="CX28" s="17">
        <f t="shared" si="14"/>
        <v>0</v>
      </c>
      <c r="CY28" s="17">
        <f t="shared" si="15"/>
        <v>0</v>
      </c>
      <c r="CZ28" s="17">
        <f t="shared" si="16"/>
        <v>0</v>
      </c>
      <c r="DA28" s="17">
        <f t="shared" si="17"/>
        <v>0</v>
      </c>
      <c r="DB28" s="17">
        <f t="shared" si="18"/>
        <v>0</v>
      </c>
      <c r="DC28" s="17">
        <f t="shared" si="19"/>
        <v>0</v>
      </c>
      <c r="DD28" s="17">
        <f t="shared" si="20"/>
        <v>0</v>
      </c>
      <c r="DE28" s="17">
        <f t="shared" si="21"/>
        <v>0</v>
      </c>
      <c r="DF28"/>
      <c r="DG28"/>
      <c r="DH28"/>
      <c r="DI28"/>
      <c r="DJ28"/>
      <c r="DK28"/>
      <c r="DL28"/>
      <c r="DM28"/>
      <c r="DN28"/>
    </row>
    <row r="29" spans="5:118" ht="16.149999999999999" customHeight="1">
      <c r="E29" s="3" t="s">
        <v>42</v>
      </c>
      <c r="F29" s="10" t="s">
        <v>43</v>
      </c>
      <c r="G29" s="25" t="s">
        <v>49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 t="s">
        <v>82</v>
      </c>
      <c r="X29" s="14"/>
      <c r="Y29" s="14"/>
      <c r="Z29" s="14" t="s">
        <v>83</v>
      </c>
      <c r="AA29" s="14"/>
      <c r="AB29" s="14" t="s">
        <v>83</v>
      </c>
      <c r="AC29" s="14"/>
      <c r="AD29" s="14"/>
      <c r="AE29" s="14"/>
      <c r="AF29" s="14" t="s">
        <v>82</v>
      </c>
      <c r="AG29" s="14"/>
      <c r="AH29" s="14"/>
      <c r="AI29" s="14" t="s">
        <v>50</v>
      </c>
      <c r="AJ29" s="14" t="s">
        <v>83</v>
      </c>
      <c r="AK29" s="15"/>
      <c r="AL29" s="14"/>
      <c r="AM29" s="14"/>
      <c r="AN29" s="14"/>
      <c r="AO29" s="14"/>
      <c r="AP29" s="14"/>
      <c r="AQ29" s="14" t="s">
        <v>50</v>
      </c>
      <c r="AR29" s="14" t="s">
        <v>83</v>
      </c>
      <c r="AS29" s="14"/>
      <c r="AT29" s="14" t="s">
        <v>82</v>
      </c>
      <c r="AU29" s="14"/>
      <c r="AV29" s="14"/>
      <c r="AW29" s="14"/>
      <c r="AX29" s="14"/>
      <c r="AY29" s="14"/>
      <c r="AZ29" s="14"/>
      <c r="BA29" s="14"/>
      <c r="BB29" s="14"/>
      <c r="BC29" s="14"/>
      <c r="BD29" s="14" t="s">
        <v>83</v>
      </c>
      <c r="BE29" s="14" t="s">
        <v>50</v>
      </c>
      <c r="BF29" s="14"/>
      <c r="BG29" s="14"/>
      <c r="BH29" s="14"/>
      <c r="BI29" s="14" t="s">
        <v>82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 t="s">
        <v>83</v>
      </c>
      <c r="BV29" s="14"/>
      <c r="BW29" s="14"/>
      <c r="BX29" s="14"/>
      <c r="BY29" s="14" t="s">
        <v>82</v>
      </c>
      <c r="BZ29" s="14"/>
      <c r="CA29" s="14" t="s">
        <v>83</v>
      </c>
      <c r="CB29" s="14"/>
      <c r="CC29" s="14"/>
      <c r="CD29" s="14"/>
      <c r="CE29" s="14" t="s">
        <v>50</v>
      </c>
      <c r="CF29" s="14"/>
      <c r="CG29" s="14"/>
      <c r="CH29" s="14" t="s">
        <v>82</v>
      </c>
      <c r="CI29" s="14"/>
      <c r="CJ29" s="28">
        <f t="shared" si="0"/>
        <v>6</v>
      </c>
      <c r="CK29" s="17">
        <f t="shared" si="1"/>
        <v>4</v>
      </c>
      <c r="CL29" s="17">
        <f t="shared" si="2"/>
        <v>0</v>
      </c>
      <c r="CM29" s="17">
        <f t="shared" si="3"/>
        <v>0</v>
      </c>
      <c r="CN29" s="17">
        <f t="shared" si="4"/>
        <v>0</v>
      </c>
      <c r="CO29" s="17">
        <f t="shared" si="5"/>
        <v>0</v>
      </c>
      <c r="CP29" s="17">
        <f t="shared" si="6"/>
        <v>0</v>
      </c>
      <c r="CQ29" s="17">
        <f t="shared" si="7"/>
        <v>0</v>
      </c>
      <c r="CR29" s="17">
        <f t="shared" si="8"/>
        <v>0</v>
      </c>
      <c r="CS29" s="17">
        <f t="shared" si="9"/>
        <v>0</v>
      </c>
      <c r="CT29" s="17">
        <f t="shared" si="10"/>
        <v>0</v>
      </c>
      <c r="CU29" s="17">
        <f t="shared" si="11"/>
        <v>0</v>
      </c>
      <c r="CV29" s="17">
        <f t="shared" si="12"/>
        <v>7</v>
      </c>
      <c r="CW29" s="17">
        <f t="shared" si="13"/>
        <v>0</v>
      </c>
      <c r="CX29" s="17">
        <f t="shared" si="14"/>
        <v>0</v>
      </c>
      <c r="CY29" s="17">
        <f t="shared" si="15"/>
        <v>0</v>
      </c>
      <c r="CZ29" s="17">
        <f t="shared" si="16"/>
        <v>0</v>
      </c>
      <c r="DA29" s="17">
        <f t="shared" si="17"/>
        <v>0</v>
      </c>
      <c r="DB29" s="17">
        <f t="shared" si="18"/>
        <v>0</v>
      </c>
      <c r="DC29" s="17">
        <f t="shared" si="19"/>
        <v>0</v>
      </c>
      <c r="DD29" s="17">
        <f t="shared" si="20"/>
        <v>0</v>
      </c>
      <c r="DE29" s="17">
        <f t="shared" si="21"/>
        <v>0</v>
      </c>
      <c r="DF29"/>
      <c r="DG29"/>
      <c r="DH29"/>
      <c r="DI29"/>
      <c r="DJ29"/>
      <c r="DK29"/>
      <c r="DL29"/>
      <c r="DM29"/>
      <c r="DN29"/>
    </row>
    <row r="30" spans="5:118" ht="16.149999999999999" customHeight="1">
      <c r="E30" s="4"/>
      <c r="F30" s="9"/>
      <c r="G30" s="25" t="s">
        <v>87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14"/>
      <c r="W30" s="14" t="s">
        <v>82</v>
      </c>
      <c r="X30" s="14"/>
      <c r="Y30" s="14"/>
      <c r="Z30" s="15"/>
      <c r="AA30" s="14"/>
      <c r="AB30" s="14" t="s">
        <v>83</v>
      </c>
      <c r="AC30" s="14"/>
      <c r="AD30" s="14"/>
      <c r="AE30" s="33"/>
      <c r="AF30" s="15" t="s">
        <v>82</v>
      </c>
      <c r="AG30" s="14"/>
      <c r="AH30" s="14"/>
      <c r="AI30" s="14"/>
      <c r="AJ30" s="14" t="s">
        <v>50</v>
      </c>
      <c r="AK30" s="14" t="s">
        <v>83</v>
      </c>
      <c r="AL30" s="14"/>
      <c r="AM30" s="14"/>
      <c r="AN30" s="14"/>
      <c r="AO30" s="14"/>
      <c r="AP30" s="14"/>
      <c r="AQ30" s="14" t="s">
        <v>83</v>
      </c>
      <c r="AR30" s="14" t="s">
        <v>50</v>
      </c>
      <c r="AS30" s="14"/>
      <c r="AT30" s="14" t="s">
        <v>82</v>
      </c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 t="s">
        <v>83</v>
      </c>
      <c r="BF30" s="14" t="s">
        <v>50</v>
      </c>
      <c r="BG30" s="14"/>
      <c r="BH30" s="14"/>
      <c r="BI30" s="14" t="s">
        <v>82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 t="s">
        <v>83</v>
      </c>
      <c r="BU30" s="14"/>
      <c r="BV30" s="14"/>
      <c r="BW30" s="14"/>
      <c r="BX30" s="14"/>
      <c r="BY30" s="14" t="s">
        <v>82</v>
      </c>
      <c r="BZ30" s="14" t="s">
        <v>83</v>
      </c>
      <c r="CA30" s="14"/>
      <c r="CB30" s="14"/>
      <c r="CC30" s="14"/>
      <c r="CD30" s="14"/>
      <c r="CE30" s="14"/>
      <c r="CF30" s="34" t="s">
        <v>50</v>
      </c>
      <c r="CG30" s="14"/>
      <c r="CH30" s="14" t="s">
        <v>82</v>
      </c>
      <c r="CI30" s="14"/>
      <c r="CJ30" s="28">
        <f t="shared" si="0"/>
        <v>6</v>
      </c>
      <c r="CK30" s="17">
        <f t="shared" si="1"/>
        <v>4</v>
      </c>
      <c r="CL30" s="17">
        <f t="shared" si="2"/>
        <v>0</v>
      </c>
      <c r="CM30" s="17">
        <f t="shared" si="3"/>
        <v>0</v>
      </c>
      <c r="CN30" s="17">
        <f t="shared" si="4"/>
        <v>0</v>
      </c>
      <c r="CO30" s="17">
        <f t="shared" si="5"/>
        <v>0</v>
      </c>
      <c r="CP30" s="17">
        <f t="shared" si="6"/>
        <v>0</v>
      </c>
      <c r="CQ30" s="17">
        <f t="shared" si="7"/>
        <v>0</v>
      </c>
      <c r="CR30" s="17">
        <f t="shared" si="8"/>
        <v>0</v>
      </c>
      <c r="CS30" s="17">
        <f t="shared" si="9"/>
        <v>0</v>
      </c>
      <c r="CT30" s="17">
        <f t="shared" si="10"/>
        <v>0</v>
      </c>
      <c r="CU30" s="17">
        <f t="shared" si="11"/>
        <v>0</v>
      </c>
      <c r="CV30" s="17">
        <f t="shared" si="12"/>
        <v>6</v>
      </c>
      <c r="CW30" s="17">
        <f t="shared" si="13"/>
        <v>0</v>
      </c>
      <c r="CX30" s="17">
        <f t="shared" si="14"/>
        <v>0</v>
      </c>
      <c r="CY30" s="17">
        <f t="shared" si="15"/>
        <v>0</v>
      </c>
      <c r="CZ30" s="17">
        <f t="shared" si="16"/>
        <v>0</v>
      </c>
      <c r="DA30" s="17">
        <f t="shared" si="17"/>
        <v>0</v>
      </c>
      <c r="DB30" s="17">
        <f t="shared" si="18"/>
        <v>0</v>
      </c>
      <c r="DC30" s="17">
        <f t="shared" si="19"/>
        <v>0</v>
      </c>
      <c r="DD30" s="17">
        <f t="shared" si="20"/>
        <v>0</v>
      </c>
      <c r="DE30" s="17">
        <f t="shared" si="21"/>
        <v>0</v>
      </c>
      <c r="DF30"/>
      <c r="DG30"/>
      <c r="DH30"/>
      <c r="DI30"/>
      <c r="DJ30"/>
      <c r="DK30"/>
      <c r="DL30"/>
      <c r="DM30"/>
      <c r="DN30"/>
    </row>
    <row r="31" spans="5:118" ht="16.149999999999999" customHeight="1">
      <c r="E31" s="4"/>
      <c r="F31" s="4"/>
      <c r="G31" s="25" t="s">
        <v>51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 t="s">
        <v>82</v>
      </c>
      <c r="U31" s="36"/>
      <c r="V31" s="35"/>
      <c r="W31" s="35" t="s">
        <v>50</v>
      </c>
      <c r="X31" s="35"/>
      <c r="Y31" s="35"/>
      <c r="Z31" s="36" t="s">
        <v>83</v>
      </c>
      <c r="AA31" s="35"/>
      <c r="AB31" s="35"/>
      <c r="AC31" s="35"/>
      <c r="AD31" s="35"/>
      <c r="AE31" s="37"/>
      <c r="AF31" s="36" t="s">
        <v>50</v>
      </c>
      <c r="AG31" s="35"/>
      <c r="AH31" s="35"/>
      <c r="AI31" s="35"/>
      <c r="AJ31" s="35" t="s">
        <v>82</v>
      </c>
      <c r="AK31" s="35"/>
      <c r="AL31" s="35"/>
      <c r="AM31" s="35"/>
      <c r="AN31" s="35"/>
      <c r="AO31" s="35"/>
      <c r="AP31" s="35"/>
      <c r="AQ31" s="35"/>
      <c r="AR31" s="35" t="s">
        <v>82</v>
      </c>
      <c r="AS31" s="35" t="s">
        <v>83</v>
      </c>
      <c r="AT31" s="35" t="s">
        <v>84</v>
      </c>
      <c r="AU31" s="35"/>
      <c r="AV31" s="35"/>
      <c r="AW31" s="35" t="s">
        <v>50</v>
      </c>
      <c r="AX31" s="35"/>
      <c r="AY31" s="35"/>
      <c r="AZ31" s="35"/>
      <c r="BA31" s="35"/>
      <c r="BB31" s="35"/>
      <c r="BC31" s="35"/>
      <c r="BD31" s="35"/>
      <c r="BE31" s="35" t="s">
        <v>82</v>
      </c>
      <c r="BF31" s="35" t="s">
        <v>85</v>
      </c>
      <c r="BG31" s="35"/>
      <c r="BH31" s="35"/>
      <c r="BI31" s="35"/>
      <c r="BJ31" s="35"/>
      <c r="BK31" s="35" t="s">
        <v>83</v>
      </c>
      <c r="BL31" s="35"/>
      <c r="BM31" s="35"/>
      <c r="BN31" s="35"/>
      <c r="BO31" s="35" t="s">
        <v>82</v>
      </c>
      <c r="BP31" s="35" t="s">
        <v>84</v>
      </c>
      <c r="BQ31" s="35"/>
      <c r="BR31" s="35"/>
      <c r="BS31" s="35"/>
      <c r="BT31" s="35"/>
      <c r="BU31" s="35"/>
      <c r="BV31" s="35"/>
      <c r="BW31" s="35"/>
      <c r="BX31" s="35"/>
      <c r="BY31" s="35"/>
      <c r="BZ31" s="35" t="s">
        <v>83</v>
      </c>
      <c r="CA31" s="35" t="s">
        <v>82</v>
      </c>
      <c r="CB31" s="35"/>
      <c r="CC31" s="35"/>
      <c r="CD31" s="35"/>
      <c r="CE31" s="35"/>
      <c r="CF31" s="38" t="s">
        <v>84</v>
      </c>
      <c r="CG31" s="35" t="s">
        <v>82</v>
      </c>
      <c r="CH31" s="35" t="s">
        <v>50</v>
      </c>
      <c r="CI31" s="38"/>
      <c r="CJ31" s="39">
        <f t="shared" si="0"/>
        <v>7</v>
      </c>
      <c r="CK31" s="40">
        <f t="shared" si="1"/>
        <v>4</v>
      </c>
      <c r="CL31" s="40">
        <f t="shared" si="2"/>
        <v>0</v>
      </c>
      <c r="CM31" s="40">
        <f t="shared" si="3"/>
        <v>0</v>
      </c>
      <c r="CN31" s="40">
        <f t="shared" si="4"/>
        <v>0</v>
      </c>
      <c r="CO31" s="40">
        <f t="shared" si="5"/>
        <v>0</v>
      </c>
      <c r="CP31" s="40">
        <f t="shared" si="6"/>
        <v>0</v>
      </c>
      <c r="CQ31" s="40">
        <f t="shared" si="7"/>
        <v>0</v>
      </c>
      <c r="CR31" s="40">
        <f t="shared" si="8"/>
        <v>0</v>
      </c>
      <c r="CS31" s="40">
        <f t="shared" si="9"/>
        <v>0</v>
      </c>
      <c r="CT31" s="40">
        <f t="shared" si="10"/>
        <v>3</v>
      </c>
      <c r="CU31" s="40">
        <f t="shared" si="11"/>
        <v>1</v>
      </c>
      <c r="CV31" s="40">
        <f t="shared" si="12"/>
        <v>4</v>
      </c>
      <c r="CW31" s="40">
        <f t="shared" si="13"/>
        <v>0</v>
      </c>
      <c r="CX31" s="40">
        <f t="shared" si="14"/>
        <v>0</v>
      </c>
      <c r="CY31" s="40">
        <f t="shared" si="15"/>
        <v>0</v>
      </c>
      <c r="CZ31" s="40">
        <f t="shared" si="16"/>
        <v>0</v>
      </c>
      <c r="DA31" s="40">
        <f t="shared" si="17"/>
        <v>0</v>
      </c>
      <c r="DB31" s="40">
        <f t="shared" si="18"/>
        <v>0</v>
      </c>
      <c r="DC31" s="40">
        <f t="shared" si="19"/>
        <v>0</v>
      </c>
      <c r="DD31" s="40">
        <f t="shared" si="20"/>
        <v>0</v>
      </c>
      <c r="DE31" s="40">
        <f t="shared" si="21"/>
        <v>0</v>
      </c>
      <c r="DF31"/>
      <c r="DG31"/>
      <c r="DH31"/>
      <c r="DI31"/>
      <c r="DJ31"/>
      <c r="DK31"/>
      <c r="DL31"/>
      <c r="DM31"/>
      <c r="DN31"/>
    </row>
    <row r="32" spans="5:118" ht="16.149999999999999" customHeight="1">
      <c r="E32" s="4"/>
      <c r="F32" s="4"/>
      <c r="G32" s="25" t="s">
        <v>52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 t="s">
        <v>82</v>
      </c>
      <c r="U32" s="36"/>
      <c r="V32" s="35"/>
      <c r="W32" s="35"/>
      <c r="X32" s="35"/>
      <c r="Y32" s="35"/>
      <c r="Z32" s="36" t="s">
        <v>50</v>
      </c>
      <c r="AA32" s="35"/>
      <c r="AB32" s="35"/>
      <c r="AC32" s="35" t="s">
        <v>83</v>
      </c>
      <c r="AD32" s="35"/>
      <c r="AE32" s="37"/>
      <c r="AF32" s="36"/>
      <c r="AG32" s="35"/>
      <c r="AH32" s="35"/>
      <c r="AI32" s="35"/>
      <c r="AJ32" s="35" t="s">
        <v>82</v>
      </c>
      <c r="AK32" s="35"/>
      <c r="AL32" s="35"/>
      <c r="AM32" s="35"/>
      <c r="AN32" s="35"/>
      <c r="AO32" s="35"/>
      <c r="AP32" s="35" t="s">
        <v>84</v>
      </c>
      <c r="AQ32" s="35"/>
      <c r="AR32" s="35" t="s">
        <v>82</v>
      </c>
      <c r="AS32" s="35"/>
      <c r="AT32" s="35"/>
      <c r="AU32" s="35"/>
      <c r="AV32" s="35"/>
      <c r="AW32" s="35" t="s">
        <v>50</v>
      </c>
      <c r="AX32" s="35" t="s">
        <v>83</v>
      </c>
      <c r="AY32" s="35"/>
      <c r="AZ32" s="35"/>
      <c r="BA32" s="35"/>
      <c r="BB32" s="35"/>
      <c r="BC32" s="35"/>
      <c r="BD32" s="35"/>
      <c r="BE32" s="35" t="s">
        <v>82</v>
      </c>
      <c r="BF32" s="35" t="s">
        <v>85</v>
      </c>
      <c r="BG32" s="35"/>
      <c r="BH32" s="35"/>
      <c r="BI32" s="35"/>
      <c r="BJ32" s="35"/>
      <c r="BK32" s="35"/>
      <c r="BL32" s="35"/>
      <c r="BM32" s="35"/>
      <c r="BN32" s="35" t="s">
        <v>83</v>
      </c>
      <c r="BO32" s="35" t="s">
        <v>84</v>
      </c>
      <c r="BP32" s="35" t="s">
        <v>82</v>
      </c>
      <c r="BQ32" s="35" t="s">
        <v>50</v>
      </c>
      <c r="BR32" s="35"/>
      <c r="BS32" s="35"/>
      <c r="BT32" s="35"/>
      <c r="BU32" s="35"/>
      <c r="BV32" s="35"/>
      <c r="BW32" s="35"/>
      <c r="BX32" s="35"/>
      <c r="BY32" s="35"/>
      <c r="BZ32" s="35"/>
      <c r="CA32" s="35" t="s">
        <v>82</v>
      </c>
      <c r="CB32" s="35"/>
      <c r="CC32" s="35"/>
      <c r="CD32" s="35"/>
      <c r="CE32" s="35" t="s">
        <v>84</v>
      </c>
      <c r="CF32" s="38" t="s">
        <v>50</v>
      </c>
      <c r="CG32" s="35" t="s">
        <v>83</v>
      </c>
      <c r="CH32" s="35" t="s">
        <v>82</v>
      </c>
      <c r="CI32" s="38"/>
      <c r="CJ32" s="39">
        <f t="shared" si="0"/>
        <v>7</v>
      </c>
      <c r="CK32" s="40">
        <f t="shared" si="1"/>
        <v>4</v>
      </c>
      <c r="CL32" s="40">
        <f t="shared" si="2"/>
        <v>0</v>
      </c>
      <c r="CM32" s="40">
        <f t="shared" si="3"/>
        <v>0</v>
      </c>
      <c r="CN32" s="40">
        <f t="shared" si="4"/>
        <v>0</v>
      </c>
      <c r="CO32" s="40">
        <f t="shared" si="5"/>
        <v>0</v>
      </c>
      <c r="CP32" s="40">
        <f t="shared" si="6"/>
        <v>0</v>
      </c>
      <c r="CQ32" s="40">
        <f t="shared" si="7"/>
        <v>0</v>
      </c>
      <c r="CR32" s="40">
        <f t="shared" si="8"/>
        <v>0</v>
      </c>
      <c r="CS32" s="40">
        <f t="shared" si="9"/>
        <v>0</v>
      </c>
      <c r="CT32" s="40">
        <f t="shared" si="10"/>
        <v>3</v>
      </c>
      <c r="CU32" s="40">
        <f t="shared" si="11"/>
        <v>1</v>
      </c>
      <c r="CV32" s="40">
        <f t="shared" si="12"/>
        <v>4</v>
      </c>
      <c r="CW32" s="40">
        <f t="shared" si="13"/>
        <v>0</v>
      </c>
      <c r="CX32" s="40">
        <f t="shared" si="14"/>
        <v>0</v>
      </c>
      <c r="CY32" s="40">
        <f t="shared" si="15"/>
        <v>0</v>
      </c>
      <c r="CZ32" s="40">
        <f t="shared" si="16"/>
        <v>0</v>
      </c>
      <c r="DA32" s="40">
        <f t="shared" si="17"/>
        <v>0</v>
      </c>
      <c r="DB32" s="40">
        <f t="shared" si="18"/>
        <v>0</v>
      </c>
      <c r="DC32" s="40">
        <f t="shared" si="19"/>
        <v>0</v>
      </c>
      <c r="DD32" s="40">
        <f t="shared" si="20"/>
        <v>0</v>
      </c>
      <c r="DE32" s="40">
        <f t="shared" si="21"/>
        <v>0</v>
      </c>
      <c r="DF32"/>
      <c r="DG32"/>
      <c r="DH32"/>
      <c r="DI32"/>
      <c r="DJ32"/>
      <c r="DK32"/>
      <c r="DL32"/>
      <c r="DM32"/>
      <c r="DN32"/>
    </row>
    <row r="33" spans="5:123">
      <c r="E33" s="4"/>
      <c r="F33" s="4"/>
      <c r="G33" s="25" t="s">
        <v>78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 t="s">
        <v>82</v>
      </c>
      <c r="U33" s="36"/>
      <c r="V33" s="35"/>
      <c r="W33" s="36"/>
      <c r="X33" s="35"/>
      <c r="Y33" s="35"/>
      <c r="Z33" s="35" t="s">
        <v>50</v>
      </c>
      <c r="AA33" s="35"/>
      <c r="AB33" s="36" t="s">
        <v>83</v>
      </c>
      <c r="AC33" s="35"/>
      <c r="AD33" s="35"/>
      <c r="AE33" s="35"/>
      <c r="AF33" s="36"/>
      <c r="AG33" s="35"/>
      <c r="AH33" s="35"/>
      <c r="AI33" s="35"/>
      <c r="AJ33" s="35" t="s">
        <v>82</v>
      </c>
      <c r="AK33" s="35"/>
      <c r="AL33" s="35"/>
      <c r="AM33" s="35"/>
      <c r="AN33" s="35"/>
      <c r="AO33" s="35" t="s">
        <v>84</v>
      </c>
      <c r="AP33" s="38"/>
      <c r="AQ33" s="35"/>
      <c r="AR33" s="35" t="s">
        <v>82</v>
      </c>
      <c r="AS33" s="35" t="s">
        <v>83</v>
      </c>
      <c r="AT33" s="35"/>
      <c r="AU33" s="35"/>
      <c r="AV33" s="35"/>
      <c r="AW33" s="35" t="s">
        <v>50</v>
      </c>
      <c r="AX33" s="35"/>
      <c r="AY33" s="35"/>
      <c r="AZ33" s="35"/>
      <c r="BA33" s="35"/>
      <c r="BB33" s="35"/>
      <c r="BC33" s="35"/>
      <c r="BD33" s="35" t="s">
        <v>82</v>
      </c>
      <c r="BE33" s="35" t="s">
        <v>85</v>
      </c>
      <c r="BF33" s="35"/>
      <c r="BG33" s="35"/>
      <c r="BH33" s="35"/>
      <c r="BI33" s="35"/>
      <c r="BJ33" s="35"/>
      <c r="BK33" s="35" t="s">
        <v>83</v>
      </c>
      <c r="BL33" s="35"/>
      <c r="BM33" s="35"/>
      <c r="BN33" s="35" t="s">
        <v>84</v>
      </c>
      <c r="BO33" s="35" t="s">
        <v>50</v>
      </c>
      <c r="BP33" s="35" t="s">
        <v>82</v>
      </c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 t="s">
        <v>82</v>
      </c>
      <c r="CB33" s="35"/>
      <c r="CC33" s="35"/>
      <c r="CD33" s="35"/>
      <c r="CE33" s="35" t="s">
        <v>84</v>
      </c>
      <c r="CF33" s="38" t="s">
        <v>50</v>
      </c>
      <c r="CG33" s="35" t="s">
        <v>83</v>
      </c>
      <c r="CH33" s="35" t="s">
        <v>82</v>
      </c>
      <c r="CI33" s="35"/>
      <c r="CJ33" s="39">
        <f t="shared" si="0"/>
        <v>7</v>
      </c>
      <c r="CK33" s="40">
        <f t="shared" si="1"/>
        <v>4</v>
      </c>
      <c r="CL33" s="40">
        <f t="shared" si="2"/>
        <v>0</v>
      </c>
      <c r="CM33" s="40">
        <f t="shared" si="3"/>
        <v>0</v>
      </c>
      <c r="CN33" s="40">
        <f t="shared" si="4"/>
        <v>0</v>
      </c>
      <c r="CO33" s="40">
        <f t="shared" ref="CO33:CS36" si="22">COUNTIF(M33:CN33,"ОКР")</f>
        <v>0</v>
      </c>
      <c r="CP33" s="40">
        <f t="shared" si="22"/>
        <v>0</v>
      </c>
      <c r="CQ33" s="40">
        <f t="shared" si="22"/>
        <v>0</v>
      </c>
      <c r="CR33" s="40">
        <f t="shared" si="22"/>
        <v>0</v>
      </c>
      <c r="CS33" s="40">
        <f t="shared" si="22"/>
        <v>0</v>
      </c>
      <c r="CT33" s="40">
        <f t="shared" si="10"/>
        <v>3</v>
      </c>
      <c r="CU33" s="40">
        <f t="shared" si="11"/>
        <v>1</v>
      </c>
      <c r="CV33" s="40">
        <f t="shared" si="12"/>
        <v>4</v>
      </c>
      <c r="CW33" s="40">
        <f t="shared" si="13"/>
        <v>0</v>
      </c>
      <c r="CX33" s="40">
        <f t="shared" si="14"/>
        <v>0</v>
      </c>
      <c r="CY33" s="40">
        <f t="shared" si="15"/>
        <v>0</v>
      </c>
      <c r="CZ33" s="40">
        <f t="shared" si="16"/>
        <v>0</v>
      </c>
      <c r="DA33" s="40">
        <f t="shared" si="17"/>
        <v>0</v>
      </c>
      <c r="DB33" s="40">
        <f t="shared" si="18"/>
        <v>0</v>
      </c>
      <c r="DC33" s="40">
        <f t="shared" si="19"/>
        <v>0</v>
      </c>
      <c r="DD33" s="40">
        <f t="shared" si="20"/>
        <v>0</v>
      </c>
      <c r="DE33" s="40">
        <f t="shared" si="21"/>
        <v>0</v>
      </c>
      <c r="DF33"/>
      <c r="DG33"/>
      <c r="DH33"/>
      <c r="DI33"/>
      <c r="DJ33"/>
      <c r="DK33"/>
      <c r="DL33"/>
      <c r="DM33"/>
      <c r="DN33"/>
    </row>
    <row r="34" spans="5:123" ht="15.75" customHeight="1">
      <c r="E34" s="4"/>
      <c r="F34" s="4"/>
      <c r="G34" s="25" t="s">
        <v>88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 t="s">
        <v>82</v>
      </c>
      <c r="U34" s="36"/>
      <c r="V34" s="35" t="s">
        <v>83</v>
      </c>
      <c r="W34" s="36" t="s">
        <v>50</v>
      </c>
      <c r="X34" s="35"/>
      <c r="Y34" s="35"/>
      <c r="Z34" s="35"/>
      <c r="AA34" s="35"/>
      <c r="AB34" s="36"/>
      <c r="AC34" s="35"/>
      <c r="AD34" s="35"/>
      <c r="AE34" s="35" t="s">
        <v>83</v>
      </c>
      <c r="AF34" s="36" t="s">
        <v>50</v>
      </c>
      <c r="AG34" s="35"/>
      <c r="AH34" s="35"/>
      <c r="AI34" s="35"/>
      <c r="AJ34" s="35" t="s">
        <v>82</v>
      </c>
      <c r="AK34" s="35" t="s">
        <v>84</v>
      </c>
      <c r="AL34" s="35"/>
      <c r="AM34" s="35"/>
      <c r="AN34" s="35"/>
      <c r="AO34" s="35"/>
      <c r="AP34" s="38"/>
      <c r="AQ34" s="35"/>
      <c r="AR34" s="35" t="s">
        <v>82</v>
      </c>
      <c r="AS34" s="35"/>
      <c r="AT34" s="35"/>
      <c r="AU34" s="35"/>
      <c r="AV34" s="35"/>
      <c r="AW34" s="35" t="s">
        <v>50</v>
      </c>
      <c r="AX34" s="35"/>
      <c r="AY34" s="35"/>
      <c r="AZ34" s="35"/>
      <c r="BA34" s="35"/>
      <c r="BB34" s="35"/>
      <c r="BC34" s="35"/>
      <c r="BD34" s="35"/>
      <c r="BE34" s="35" t="s">
        <v>82</v>
      </c>
      <c r="BF34" s="35" t="s">
        <v>85</v>
      </c>
      <c r="BG34" s="35"/>
      <c r="BH34" s="35"/>
      <c r="BI34" s="35"/>
      <c r="BJ34" s="35"/>
      <c r="BK34" s="35" t="s">
        <v>84</v>
      </c>
      <c r="BL34" s="35"/>
      <c r="BM34" s="35"/>
      <c r="BN34" s="35" t="s">
        <v>83</v>
      </c>
      <c r="BO34" s="35" t="s">
        <v>50</v>
      </c>
      <c r="BP34" s="35" t="s">
        <v>82</v>
      </c>
      <c r="BQ34" s="35"/>
      <c r="BR34" s="35"/>
      <c r="BS34" s="35"/>
      <c r="BT34" s="35"/>
      <c r="BU34" s="35"/>
      <c r="BV34" s="35"/>
      <c r="BW34" s="35"/>
      <c r="BX34" s="35"/>
      <c r="BY34" s="35"/>
      <c r="BZ34" s="35" t="s">
        <v>84</v>
      </c>
      <c r="CA34" s="35" t="s">
        <v>82</v>
      </c>
      <c r="CB34" s="35"/>
      <c r="CC34" s="35"/>
      <c r="CD34" s="35"/>
      <c r="CE34" s="35"/>
      <c r="CF34" s="38"/>
      <c r="CG34" s="35" t="s">
        <v>82</v>
      </c>
      <c r="CH34" s="35" t="s">
        <v>83</v>
      </c>
      <c r="CI34" s="35"/>
      <c r="CJ34" s="39">
        <f t="shared" si="0"/>
        <v>7</v>
      </c>
      <c r="CK34" s="40">
        <f t="shared" si="1"/>
        <v>4</v>
      </c>
      <c r="CL34" s="40">
        <f t="shared" si="2"/>
        <v>0</v>
      </c>
      <c r="CM34" s="40">
        <f t="shared" si="3"/>
        <v>0</v>
      </c>
      <c r="CN34" s="40">
        <f t="shared" si="4"/>
        <v>0</v>
      </c>
      <c r="CO34" s="40">
        <f t="shared" si="22"/>
        <v>0</v>
      </c>
      <c r="CP34" s="40">
        <f t="shared" si="22"/>
        <v>0</v>
      </c>
      <c r="CQ34" s="40">
        <f t="shared" si="22"/>
        <v>0</v>
      </c>
      <c r="CR34" s="40">
        <f t="shared" si="22"/>
        <v>0</v>
      </c>
      <c r="CS34" s="40">
        <f t="shared" si="22"/>
        <v>0</v>
      </c>
      <c r="CT34" s="40">
        <f t="shared" si="10"/>
        <v>3</v>
      </c>
      <c r="CU34" s="40">
        <f t="shared" si="11"/>
        <v>1</v>
      </c>
      <c r="CV34" s="40">
        <f t="shared" si="12"/>
        <v>4</v>
      </c>
      <c r="CW34" s="40">
        <f t="shared" si="13"/>
        <v>0</v>
      </c>
      <c r="CX34" s="40">
        <f t="shared" si="14"/>
        <v>0</v>
      </c>
      <c r="CY34" s="40">
        <f t="shared" si="15"/>
        <v>0</v>
      </c>
      <c r="CZ34" s="40">
        <f t="shared" si="16"/>
        <v>0</v>
      </c>
      <c r="DA34" s="40">
        <f t="shared" si="17"/>
        <v>0</v>
      </c>
      <c r="DB34" s="40">
        <f t="shared" si="18"/>
        <v>0</v>
      </c>
      <c r="DC34" s="40">
        <f t="shared" si="19"/>
        <v>0</v>
      </c>
      <c r="DD34" s="40">
        <f t="shared" si="20"/>
        <v>0</v>
      </c>
      <c r="DE34" s="40">
        <f t="shared" si="21"/>
        <v>0</v>
      </c>
      <c r="DF34"/>
      <c r="DG34"/>
      <c r="DH34"/>
      <c r="DI34"/>
      <c r="DJ34"/>
      <c r="DK34"/>
      <c r="DL34"/>
      <c r="DM34"/>
      <c r="DN34"/>
    </row>
    <row r="35" spans="5:123" ht="15.75" customHeight="1">
      <c r="E35" s="4"/>
      <c r="F35" s="4"/>
      <c r="G35" s="25" t="s">
        <v>53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 t="s">
        <v>83</v>
      </c>
      <c r="U35" s="36"/>
      <c r="V35" s="35"/>
      <c r="W35" s="36"/>
      <c r="X35" s="35"/>
      <c r="Y35" s="35"/>
      <c r="Z35" s="35" t="s">
        <v>50</v>
      </c>
      <c r="AA35" s="35" t="s">
        <v>82</v>
      </c>
      <c r="AB35" s="36" t="s">
        <v>83</v>
      </c>
      <c r="AC35" s="35"/>
      <c r="AD35" s="35"/>
      <c r="AE35" s="35"/>
      <c r="AF35" s="36"/>
      <c r="AG35" s="35" t="s">
        <v>100</v>
      </c>
      <c r="AH35" s="35"/>
      <c r="AI35" s="35"/>
      <c r="AJ35" s="35"/>
      <c r="AK35" s="35"/>
      <c r="AL35" s="35"/>
      <c r="AM35" s="35"/>
      <c r="AN35" s="35"/>
      <c r="AO35" s="35" t="s">
        <v>83</v>
      </c>
      <c r="AP35" s="38"/>
      <c r="AQ35" s="35"/>
      <c r="AR35" s="35" t="s">
        <v>82</v>
      </c>
      <c r="AS35" s="35" t="s">
        <v>85</v>
      </c>
      <c r="AT35" s="35" t="s">
        <v>83</v>
      </c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 t="s">
        <v>82</v>
      </c>
      <c r="BG35" s="35"/>
      <c r="BH35" s="35" t="s">
        <v>83</v>
      </c>
      <c r="BI35" s="35"/>
      <c r="BJ35" s="35"/>
      <c r="BK35" s="35"/>
      <c r="BL35" s="35"/>
      <c r="BM35" s="35"/>
      <c r="BN35" s="35" t="s">
        <v>83</v>
      </c>
      <c r="BO35" s="35" t="s">
        <v>84</v>
      </c>
      <c r="BP35" s="35" t="s">
        <v>82</v>
      </c>
      <c r="BQ35" s="35"/>
      <c r="BR35" s="35" t="s">
        <v>50</v>
      </c>
      <c r="BS35" s="35"/>
      <c r="BT35" s="35"/>
      <c r="BU35" s="35"/>
      <c r="BV35" s="35"/>
      <c r="BW35" s="35" t="s">
        <v>100</v>
      </c>
      <c r="BX35" s="35" t="s">
        <v>83</v>
      </c>
      <c r="BY35" s="35"/>
      <c r="BZ35" s="35"/>
      <c r="CA35" s="35"/>
      <c r="CB35" s="35"/>
      <c r="CC35" s="35"/>
      <c r="CD35" s="35" t="s">
        <v>85</v>
      </c>
      <c r="CE35" s="35"/>
      <c r="CF35" s="38"/>
      <c r="CG35" s="35" t="s">
        <v>82</v>
      </c>
      <c r="CH35" s="35" t="s">
        <v>83</v>
      </c>
      <c r="CI35" s="35"/>
      <c r="CJ35" s="39">
        <f t="shared" si="0"/>
        <v>5</v>
      </c>
      <c r="CK35" s="40">
        <f t="shared" si="1"/>
        <v>2</v>
      </c>
      <c r="CL35" s="40">
        <f t="shared" si="2"/>
        <v>0</v>
      </c>
      <c r="CM35" s="40">
        <f t="shared" si="3"/>
        <v>0</v>
      </c>
      <c r="CN35" s="40">
        <f t="shared" si="4"/>
        <v>0</v>
      </c>
      <c r="CO35" s="40">
        <f t="shared" si="22"/>
        <v>0</v>
      </c>
      <c r="CP35" s="40">
        <f t="shared" si="22"/>
        <v>0</v>
      </c>
      <c r="CQ35" s="40">
        <f t="shared" si="22"/>
        <v>0</v>
      </c>
      <c r="CR35" s="40">
        <f t="shared" si="22"/>
        <v>0</v>
      </c>
      <c r="CS35" s="40">
        <f t="shared" si="22"/>
        <v>0</v>
      </c>
      <c r="CT35" s="40">
        <f t="shared" si="10"/>
        <v>1</v>
      </c>
      <c r="CU35" s="40">
        <f t="shared" si="11"/>
        <v>2</v>
      </c>
      <c r="CV35" s="40">
        <f t="shared" si="12"/>
        <v>8</v>
      </c>
      <c r="CW35" s="40">
        <f t="shared" si="13"/>
        <v>0</v>
      </c>
      <c r="CX35" s="40">
        <f t="shared" si="14"/>
        <v>0</v>
      </c>
      <c r="CY35" s="40">
        <f t="shared" si="15"/>
        <v>0</v>
      </c>
      <c r="CZ35" s="40">
        <f t="shared" si="16"/>
        <v>0</v>
      </c>
      <c r="DA35" s="40">
        <f t="shared" si="17"/>
        <v>0</v>
      </c>
      <c r="DB35" s="40">
        <f t="shared" si="18"/>
        <v>0</v>
      </c>
      <c r="DC35" s="40">
        <f t="shared" si="19"/>
        <v>0</v>
      </c>
      <c r="DD35" s="40">
        <f t="shared" si="20"/>
        <v>0</v>
      </c>
      <c r="DE35" s="40">
        <f t="shared" si="21"/>
        <v>0</v>
      </c>
      <c r="DF35"/>
      <c r="DG35"/>
      <c r="DH35"/>
      <c r="DI35"/>
      <c r="DJ35"/>
      <c r="DK35"/>
      <c r="DL35"/>
      <c r="DM35"/>
      <c r="DN35"/>
    </row>
    <row r="36" spans="5:123" ht="15.75" customHeight="1">
      <c r="E36" s="4"/>
      <c r="F36" s="4"/>
      <c r="G36" s="25" t="s">
        <v>54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 t="s">
        <v>83</v>
      </c>
      <c r="U36" s="36"/>
      <c r="V36" s="35"/>
      <c r="W36" s="36"/>
      <c r="X36" s="35"/>
      <c r="Y36" s="35"/>
      <c r="Z36" s="35" t="s">
        <v>50</v>
      </c>
      <c r="AA36" s="35" t="s">
        <v>82</v>
      </c>
      <c r="AB36" s="36" t="s">
        <v>83</v>
      </c>
      <c r="AC36" s="35"/>
      <c r="AD36" s="35"/>
      <c r="AE36" s="35"/>
      <c r="AF36" s="36"/>
      <c r="AG36" s="35" t="s">
        <v>100</v>
      </c>
      <c r="AH36" s="35"/>
      <c r="AI36" s="35"/>
      <c r="AJ36" s="35"/>
      <c r="AK36" s="35"/>
      <c r="AL36" s="35"/>
      <c r="AM36" s="35" t="s">
        <v>83</v>
      </c>
      <c r="AN36" s="35"/>
      <c r="AO36" s="35"/>
      <c r="AP36" s="38"/>
      <c r="AQ36" s="35"/>
      <c r="AR36" s="35" t="s">
        <v>82</v>
      </c>
      <c r="AS36" s="35" t="s">
        <v>83</v>
      </c>
      <c r="AT36" s="35" t="s">
        <v>85</v>
      </c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 t="s">
        <v>82</v>
      </c>
      <c r="BG36" s="35"/>
      <c r="BH36" s="35"/>
      <c r="BI36" s="35" t="s">
        <v>83</v>
      </c>
      <c r="BJ36" s="35"/>
      <c r="BK36" s="35"/>
      <c r="BL36" s="35"/>
      <c r="BM36" s="35"/>
      <c r="BN36" s="35" t="s">
        <v>83</v>
      </c>
      <c r="BO36" s="35" t="s">
        <v>84</v>
      </c>
      <c r="BP36" s="35" t="s">
        <v>82</v>
      </c>
      <c r="BQ36" s="35"/>
      <c r="BR36" s="35"/>
      <c r="BS36" s="35" t="s">
        <v>50</v>
      </c>
      <c r="BT36" s="35"/>
      <c r="BU36" s="35"/>
      <c r="BV36" s="35"/>
      <c r="BW36" s="35" t="s">
        <v>100</v>
      </c>
      <c r="BX36" s="35" t="s">
        <v>83</v>
      </c>
      <c r="BY36" s="35"/>
      <c r="BZ36" s="35"/>
      <c r="CA36" s="35"/>
      <c r="CB36" s="35"/>
      <c r="CC36" s="35"/>
      <c r="CD36" s="35" t="s">
        <v>85</v>
      </c>
      <c r="CE36" s="35"/>
      <c r="CF36" s="38"/>
      <c r="CG36" s="35" t="s">
        <v>82</v>
      </c>
      <c r="CH36" s="35" t="s">
        <v>83</v>
      </c>
      <c r="CI36" s="35"/>
      <c r="CJ36" s="39">
        <f t="shared" si="0"/>
        <v>5</v>
      </c>
      <c r="CK36" s="40">
        <f t="shared" si="1"/>
        <v>2</v>
      </c>
      <c r="CL36" s="40">
        <f t="shared" si="2"/>
        <v>0</v>
      </c>
      <c r="CM36" s="40">
        <f t="shared" si="3"/>
        <v>0</v>
      </c>
      <c r="CN36" s="40">
        <f t="shared" si="4"/>
        <v>0</v>
      </c>
      <c r="CO36" s="40">
        <f t="shared" si="22"/>
        <v>0</v>
      </c>
      <c r="CP36" s="40">
        <f t="shared" si="22"/>
        <v>0</v>
      </c>
      <c r="CQ36" s="40">
        <f t="shared" si="22"/>
        <v>0</v>
      </c>
      <c r="CR36" s="40">
        <f t="shared" si="22"/>
        <v>0</v>
      </c>
      <c r="CS36" s="40">
        <f t="shared" si="22"/>
        <v>0</v>
      </c>
      <c r="CT36" s="40">
        <f t="shared" si="10"/>
        <v>1</v>
      </c>
      <c r="CU36" s="40">
        <f t="shared" si="11"/>
        <v>2</v>
      </c>
      <c r="CV36" s="40">
        <f t="shared" si="12"/>
        <v>8</v>
      </c>
      <c r="CW36" s="40">
        <f t="shared" si="13"/>
        <v>0</v>
      </c>
      <c r="CX36" s="40">
        <f t="shared" si="14"/>
        <v>0</v>
      </c>
      <c r="CY36" s="40">
        <f t="shared" si="15"/>
        <v>0</v>
      </c>
      <c r="CZ36" s="40">
        <f t="shared" si="16"/>
        <v>0</v>
      </c>
      <c r="DA36" s="40">
        <f t="shared" si="17"/>
        <v>0</v>
      </c>
      <c r="DB36" s="40">
        <f t="shared" si="18"/>
        <v>0</v>
      </c>
      <c r="DC36" s="40">
        <f t="shared" si="19"/>
        <v>0</v>
      </c>
      <c r="DD36" s="40">
        <f t="shared" si="20"/>
        <v>0</v>
      </c>
      <c r="DE36" s="40">
        <f t="shared" si="21"/>
        <v>0</v>
      </c>
      <c r="DF36"/>
      <c r="DG36"/>
      <c r="DH36"/>
      <c r="DI36"/>
      <c r="DJ36"/>
      <c r="DK36"/>
      <c r="DL36"/>
      <c r="DM36"/>
      <c r="DN36"/>
    </row>
    <row r="37" spans="5:123" ht="15.75" customHeight="1">
      <c r="E37" s="4"/>
      <c r="F37" s="4"/>
      <c r="G37" s="25" t="s">
        <v>55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 t="s">
        <v>83</v>
      </c>
      <c r="V37" s="35"/>
      <c r="W37" s="36"/>
      <c r="X37" s="35"/>
      <c r="Y37" s="35"/>
      <c r="Z37" s="35" t="s">
        <v>82</v>
      </c>
      <c r="AA37" s="35" t="s">
        <v>50</v>
      </c>
      <c r="AB37" s="36" t="s">
        <v>83</v>
      </c>
      <c r="AC37" s="35"/>
      <c r="AD37" s="35"/>
      <c r="AE37" s="35"/>
      <c r="AF37" s="35"/>
      <c r="AG37" s="35" t="s">
        <v>100</v>
      </c>
      <c r="AH37" s="35"/>
      <c r="AI37" s="35"/>
      <c r="AJ37" s="35"/>
      <c r="AK37" s="35"/>
      <c r="AL37" s="35"/>
      <c r="AM37" s="35" t="s">
        <v>83</v>
      </c>
      <c r="AN37" s="35"/>
      <c r="AO37" s="35"/>
      <c r="AP37" s="38"/>
      <c r="AQ37" s="35"/>
      <c r="AR37" s="35" t="s">
        <v>82</v>
      </c>
      <c r="AS37" s="35" t="s">
        <v>83</v>
      </c>
      <c r="AT37" s="35" t="s">
        <v>85</v>
      </c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 t="s">
        <v>82</v>
      </c>
      <c r="BG37" s="35"/>
      <c r="BH37" s="35"/>
      <c r="BI37" s="35" t="s">
        <v>83</v>
      </c>
      <c r="BJ37" s="35"/>
      <c r="BK37" s="35"/>
      <c r="BL37" s="35"/>
      <c r="BM37" s="35"/>
      <c r="BN37" s="35" t="s">
        <v>84</v>
      </c>
      <c r="BO37" s="35" t="s">
        <v>83</v>
      </c>
      <c r="BP37" s="35" t="s">
        <v>82</v>
      </c>
      <c r="BQ37" s="35"/>
      <c r="BR37" s="35"/>
      <c r="BS37" s="35"/>
      <c r="BT37" s="35"/>
      <c r="BU37" s="35" t="s">
        <v>50</v>
      </c>
      <c r="BV37" s="35"/>
      <c r="BW37" s="35" t="s">
        <v>100</v>
      </c>
      <c r="BX37" s="35"/>
      <c r="BY37" s="35" t="s">
        <v>83</v>
      </c>
      <c r="BZ37" s="35"/>
      <c r="CA37" s="35"/>
      <c r="CB37" s="35"/>
      <c r="CC37" s="35"/>
      <c r="CD37" s="35"/>
      <c r="CE37" s="35" t="s">
        <v>85</v>
      </c>
      <c r="CF37" s="38"/>
      <c r="CG37" s="35" t="s">
        <v>82</v>
      </c>
      <c r="CH37" s="35" t="s">
        <v>83</v>
      </c>
      <c r="CI37" s="35"/>
      <c r="CJ37" s="39">
        <f t="shared" si="0"/>
        <v>5</v>
      </c>
      <c r="CK37" s="40">
        <f t="shared" si="1"/>
        <v>2</v>
      </c>
      <c r="CL37" s="40">
        <f t="shared" si="2"/>
        <v>0</v>
      </c>
      <c r="CM37" s="40">
        <f t="shared" si="3"/>
        <v>0</v>
      </c>
      <c r="CN37" s="40">
        <f t="shared" si="4"/>
        <v>0</v>
      </c>
      <c r="CO37" s="40">
        <f>COUNTIF(M37:CN37,"БИО")</f>
        <v>0</v>
      </c>
      <c r="CP37" s="40">
        <f>COUNTIF(N37:CO37,"ГЕО")</f>
        <v>0</v>
      </c>
      <c r="CQ37" s="40">
        <f>COUNTIF(O37:CP37,"ИНФ")</f>
        <v>2</v>
      </c>
      <c r="CR37" s="40">
        <f>COUNTIF(P37:CQ37,"ИСТ")</f>
        <v>0</v>
      </c>
      <c r="CS37" s="40">
        <f>COUNTIF(Q37:CR37,"ОБЩ")</f>
        <v>0</v>
      </c>
      <c r="CT37" s="40">
        <f t="shared" si="10"/>
        <v>1</v>
      </c>
      <c r="CU37" s="40">
        <f t="shared" si="11"/>
        <v>2</v>
      </c>
      <c r="CV37" s="40">
        <f t="shared" si="12"/>
        <v>8</v>
      </c>
      <c r="CW37" s="40">
        <f t="shared" si="13"/>
        <v>0</v>
      </c>
      <c r="CX37" s="40">
        <f t="shared" si="14"/>
        <v>0</v>
      </c>
      <c r="CY37" s="40">
        <f t="shared" si="15"/>
        <v>0</v>
      </c>
      <c r="CZ37" s="40">
        <f t="shared" si="16"/>
        <v>0</v>
      </c>
      <c r="DA37" s="40">
        <f t="shared" si="17"/>
        <v>0</v>
      </c>
      <c r="DB37" s="40">
        <f t="shared" si="18"/>
        <v>0</v>
      </c>
      <c r="DC37" s="40">
        <f t="shared" si="19"/>
        <v>0</v>
      </c>
      <c r="DD37" s="40">
        <f t="shared" si="20"/>
        <v>0</v>
      </c>
      <c r="DE37" s="40">
        <f t="shared" si="21"/>
        <v>0</v>
      </c>
      <c r="DF37"/>
      <c r="DG37"/>
      <c r="DH37"/>
      <c r="DI37"/>
      <c r="DJ37"/>
      <c r="DK37"/>
      <c r="DL37"/>
      <c r="DM37"/>
      <c r="DN37"/>
    </row>
    <row r="38" spans="5:123" ht="15.75" customHeight="1">
      <c r="E38" s="2"/>
      <c r="F38" s="11"/>
      <c r="G38" s="25" t="s">
        <v>89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 t="s">
        <v>83</v>
      </c>
      <c r="U38" s="35"/>
      <c r="V38" s="35"/>
      <c r="W38" s="36"/>
      <c r="X38" s="35"/>
      <c r="Y38" s="35"/>
      <c r="Z38" s="35" t="s">
        <v>50</v>
      </c>
      <c r="AA38" s="35" t="s">
        <v>82</v>
      </c>
      <c r="AB38" s="36" t="s">
        <v>83</v>
      </c>
      <c r="AC38" s="35"/>
      <c r="AD38" s="35"/>
      <c r="AE38" s="35"/>
      <c r="AF38" s="35"/>
      <c r="AG38" s="35" t="s">
        <v>100</v>
      </c>
      <c r="AH38" s="35"/>
      <c r="AI38" s="35"/>
      <c r="AJ38" s="35"/>
      <c r="AK38" s="35"/>
      <c r="AL38" s="35" t="s">
        <v>83</v>
      </c>
      <c r="AM38" s="35"/>
      <c r="AN38" s="35"/>
      <c r="AO38" s="35"/>
      <c r="AP38" s="38"/>
      <c r="AQ38" s="35"/>
      <c r="AR38" s="35" t="s">
        <v>82</v>
      </c>
      <c r="AS38" s="35" t="s">
        <v>85</v>
      </c>
      <c r="AT38" s="35" t="s">
        <v>83</v>
      </c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 t="s">
        <v>82</v>
      </c>
      <c r="BG38" s="35"/>
      <c r="BH38" s="35"/>
      <c r="BI38" s="35"/>
      <c r="BJ38" s="35" t="s">
        <v>83</v>
      </c>
      <c r="BK38" s="35"/>
      <c r="BL38" s="35"/>
      <c r="BM38" s="35"/>
      <c r="BN38" s="35" t="s">
        <v>84</v>
      </c>
      <c r="BO38" s="35" t="s">
        <v>83</v>
      </c>
      <c r="BP38" s="35" t="s">
        <v>82</v>
      </c>
      <c r="BQ38" s="35"/>
      <c r="BR38" s="35"/>
      <c r="BS38" s="35"/>
      <c r="BT38" s="35" t="s">
        <v>50</v>
      </c>
      <c r="BU38" s="35"/>
      <c r="BV38" s="35"/>
      <c r="BW38" s="35" t="s">
        <v>100</v>
      </c>
      <c r="BX38" s="35"/>
      <c r="BY38" s="35" t="s">
        <v>83</v>
      </c>
      <c r="BZ38" s="35"/>
      <c r="CA38" s="35"/>
      <c r="CB38" s="35"/>
      <c r="CC38" s="35"/>
      <c r="CD38" s="35" t="s">
        <v>85</v>
      </c>
      <c r="CE38" s="35"/>
      <c r="CF38" s="38"/>
      <c r="CG38" s="35" t="s">
        <v>82</v>
      </c>
      <c r="CH38" s="35" t="s">
        <v>83</v>
      </c>
      <c r="CI38" s="35"/>
      <c r="CJ38" s="39">
        <f t="shared" si="0"/>
        <v>5</v>
      </c>
      <c r="CK38" s="40">
        <f t="shared" si="1"/>
        <v>2</v>
      </c>
      <c r="CL38" s="40">
        <f t="shared" si="2"/>
        <v>0</v>
      </c>
      <c r="CM38" s="40">
        <f t="shared" si="3"/>
        <v>0</v>
      </c>
      <c r="CN38" s="40">
        <f t="shared" si="4"/>
        <v>0</v>
      </c>
      <c r="CO38" s="40">
        <f>COUNTIF(M38:CN38,"БИО")</f>
        <v>0</v>
      </c>
      <c r="CP38" s="40">
        <f>COUNTIF(N38:CO38,"ГЕО")</f>
        <v>0</v>
      </c>
      <c r="CQ38" s="40">
        <f>COUNTIF(O38:CP38,"ИНФ")</f>
        <v>2</v>
      </c>
      <c r="CR38" s="40">
        <f>COUNTIF(P38:CQ38,"ИСТ")</f>
        <v>0</v>
      </c>
      <c r="CS38" s="40">
        <f>COUNTIF(Q38:CR38,"ОБЩ")</f>
        <v>0</v>
      </c>
      <c r="CT38" s="40">
        <f t="shared" si="10"/>
        <v>1</v>
      </c>
      <c r="CU38" s="40">
        <f t="shared" si="11"/>
        <v>2</v>
      </c>
      <c r="CV38" s="40">
        <f t="shared" si="12"/>
        <v>8</v>
      </c>
      <c r="CW38" s="40">
        <f t="shared" si="13"/>
        <v>0</v>
      </c>
      <c r="CX38" s="40">
        <f t="shared" si="14"/>
        <v>0</v>
      </c>
      <c r="CY38" s="40">
        <f t="shared" si="15"/>
        <v>0</v>
      </c>
      <c r="CZ38" s="40">
        <f t="shared" si="16"/>
        <v>0</v>
      </c>
      <c r="DA38" s="40">
        <f t="shared" si="17"/>
        <v>0</v>
      </c>
      <c r="DB38" s="40">
        <f t="shared" si="18"/>
        <v>0</v>
      </c>
      <c r="DC38" s="40">
        <f t="shared" si="19"/>
        <v>0</v>
      </c>
      <c r="DD38" s="40">
        <f t="shared" si="20"/>
        <v>0</v>
      </c>
      <c r="DE38" s="40">
        <f t="shared" si="21"/>
        <v>0</v>
      </c>
      <c r="DF38" s="6"/>
      <c r="DG38"/>
      <c r="DH38"/>
      <c r="DI38"/>
      <c r="DJ38"/>
      <c r="DK38"/>
      <c r="DL38"/>
      <c r="DM38"/>
      <c r="DN38"/>
    </row>
    <row r="39" spans="5:123" s="6" customFormat="1" ht="16.149999999999999" customHeight="1">
      <c r="E39" s="4"/>
      <c r="F39" s="11"/>
      <c r="G39" s="25" t="s">
        <v>56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 t="s">
        <v>50</v>
      </c>
      <c r="AA39" s="14"/>
      <c r="AB39" s="14"/>
      <c r="AC39" s="14" t="s">
        <v>83</v>
      </c>
      <c r="AD39" s="14"/>
      <c r="AE39" s="14"/>
      <c r="AF39" s="14"/>
      <c r="AG39" s="14" t="s">
        <v>100</v>
      </c>
      <c r="AH39" s="14"/>
      <c r="AI39" s="14"/>
      <c r="AJ39" s="14"/>
      <c r="AK39" s="14" t="s">
        <v>82</v>
      </c>
      <c r="AL39" s="14"/>
      <c r="AM39" s="14"/>
      <c r="AN39" s="14"/>
      <c r="AO39" s="14"/>
      <c r="AP39" s="14"/>
      <c r="AQ39" s="14"/>
      <c r="AR39" s="14"/>
      <c r="AS39" s="14" t="s">
        <v>83</v>
      </c>
      <c r="AT39" s="14"/>
      <c r="AU39" s="14"/>
      <c r="AV39" s="14"/>
      <c r="AW39" s="14" t="s">
        <v>82</v>
      </c>
      <c r="AX39" s="14"/>
      <c r="AY39" s="14"/>
      <c r="AZ39" s="14"/>
      <c r="BA39" s="14"/>
      <c r="BB39" s="14"/>
      <c r="BC39" s="14"/>
      <c r="BD39" s="14"/>
      <c r="BE39" s="14" t="s">
        <v>82</v>
      </c>
      <c r="BF39" s="14"/>
      <c r="BG39" s="14"/>
      <c r="BH39" s="14"/>
      <c r="BI39" s="33" t="s">
        <v>85</v>
      </c>
      <c r="BJ39" s="14"/>
      <c r="BK39" s="14"/>
      <c r="BL39" s="14"/>
      <c r="BM39" s="14"/>
      <c r="BN39" s="14"/>
      <c r="BO39" s="14"/>
      <c r="BP39" s="14" t="s">
        <v>83</v>
      </c>
      <c r="BQ39" s="14"/>
      <c r="BR39" s="14" t="s">
        <v>82</v>
      </c>
      <c r="BS39" s="14"/>
      <c r="BT39" s="14"/>
      <c r="BU39" s="14"/>
      <c r="BV39" s="14"/>
      <c r="BW39" s="14" t="s">
        <v>100</v>
      </c>
      <c r="BX39" s="14"/>
      <c r="BY39" s="14"/>
      <c r="BZ39" s="14" t="s">
        <v>82</v>
      </c>
      <c r="CA39" s="14"/>
      <c r="CB39" s="14"/>
      <c r="CC39" s="14"/>
      <c r="CD39" s="14"/>
      <c r="CE39" s="14"/>
      <c r="CF39" s="14"/>
      <c r="CG39" s="14"/>
      <c r="CH39" s="14" t="s">
        <v>84</v>
      </c>
      <c r="CI39" s="14"/>
      <c r="CJ39" s="28">
        <f t="shared" si="0"/>
        <v>5</v>
      </c>
      <c r="CK39" s="17">
        <f t="shared" si="1"/>
        <v>1</v>
      </c>
      <c r="CL39" s="17">
        <f t="shared" si="2"/>
        <v>0</v>
      </c>
      <c r="CM39" s="17">
        <f t="shared" si="3"/>
        <v>0</v>
      </c>
      <c r="CN39" s="17">
        <f t="shared" si="4"/>
        <v>0</v>
      </c>
      <c r="CO39" s="17">
        <f>COUNTIF(M39:CN39,"БИО")</f>
        <v>0</v>
      </c>
      <c r="CP39" s="17">
        <f>COUNTIF(N39:CO39,"ГЕО")</f>
        <v>0</v>
      </c>
      <c r="CQ39" s="17">
        <f>COUNTIF(O39:CP39,"ИНФ")</f>
        <v>2</v>
      </c>
      <c r="CR39" s="17">
        <f>COUNTIF(P39:CQ39,"ИСТ")</f>
        <v>0</v>
      </c>
      <c r="CS39" s="17">
        <f>COUNTIF(Q39:CR39,"ОБЩ")</f>
        <v>0</v>
      </c>
      <c r="CT39" s="17">
        <f t="shared" si="10"/>
        <v>1</v>
      </c>
      <c r="CU39" s="17">
        <f t="shared" si="11"/>
        <v>1</v>
      </c>
      <c r="CV39" s="17">
        <f t="shared" si="12"/>
        <v>3</v>
      </c>
      <c r="CW39" s="17">
        <f t="shared" si="13"/>
        <v>0</v>
      </c>
      <c r="CX39" s="17">
        <f t="shared" si="14"/>
        <v>0</v>
      </c>
      <c r="CY39" s="17">
        <f t="shared" si="15"/>
        <v>0</v>
      </c>
      <c r="CZ39" s="17">
        <f t="shared" si="16"/>
        <v>0</v>
      </c>
      <c r="DA39" s="17">
        <f t="shared" si="17"/>
        <v>0</v>
      </c>
      <c r="DB39" s="17">
        <f t="shared" si="18"/>
        <v>0</v>
      </c>
      <c r="DC39" s="17">
        <f t="shared" si="19"/>
        <v>0</v>
      </c>
      <c r="DD39" s="17">
        <f t="shared" si="20"/>
        <v>0</v>
      </c>
      <c r="DE39" s="17">
        <f t="shared" si="21"/>
        <v>0</v>
      </c>
      <c r="DF39"/>
    </row>
    <row r="40" spans="5:123" ht="28.9" customHeight="1">
      <c r="E40" s="4"/>
      <c r="F40" s="11"/>
      <c r="G40" s="25" t="s">
        <v>79</v>
      </c>
      <c r="H40" s="14"/>
      <c r="I40" s="14"/>
      <c r="J40" s="14"/>
      <c r="K40" s="14"/>
      <c r="L40" s="14"/>
      <c r="M40" s="14" t="s">
        <v>50</v>
      </c>
      <c r="N40" s="14"/>
      <c r="O40" s="14"/>
      <c r="P40" s="14"/>
      <c r="Q40" s="14"/>
      <c r="R40" s="14"/>
      <c r="S40" s="14" t="s">
        <v>50</v>
      </c>
      <c r="T40" s="14"/>
      <c r="U40" s="14"/>
      <c r="V40" s="14"/>
      <c r="W40" s="14"/>
      <c r="X40" s="14"/>
      <c r="Y40" s="14"/>
      <c r="Z40" s="14"/>
      <c r="AA40" s="14"/>
      <c r="AB40" s="14" t="s">
        <v>83</v>
      </c>
      <c r="AC40" s="14"/>
      <c r="AD40" s="14"/>
      <c r="AE40" s="14"/>
      <c r="AF40" s="14"/>
      <c r="AG40" s="14" t="s">
        <v>100</v>
      </c>
      <c r="AH40" s="14"/>
      <c r="AI40" s="14"/>
      <c r="AJ40" s="14"/>
      <c r="AK40" s="14"/>
      <c r="AL40" s="14" t="s">
        <v>82</v>
      </c>
      <c r="AM40" s="14"/>
      <c r="AN40" s="14" t="s">
        <v>50</v>
      </c>
      <c r="AO40" s="14"/>
      <c r="AP40" s="14"/>
      <c r="AQ40" s="14"/>
      <c r="AR40" s="14"/>
      <c r="AS40" s="14" t="s">
        <v>83</v>
      </c>
      <c r="AT40" s="14"/>
      <c r="AU40" s="14"/>
      <c r="AV40" s="14"/>
      <c r="AW40" s="14" t="s">
        <v>82</v>
      </c>
      <c r="AX40" s="14"/>
      <c r="AY40" s="14"/>
      <c r="AZ40" s="14"/>
      <c r="BA40" s="14"/>
      <c r="BB40" s="14"/>
      <c r="BC40" s="14"/>
      <c r="BD40" s="14"/>
      <c r="BE40" s="14"/>
      <c r="BF40" s="14" t="s">
        <v>82</v>
      </c>
      <c r="BG40" s="14"/>
      <c r="BH40" s="14"/>
      <c r="BI40" s="33"/>
      <c r="BJ40" s="14"/>
      <c r="BK40" s="14" t="s">
        <v>83</v>
      </c>
      <c r="BL40" s="14" t="s">
        <v>85</v>
      </c>
      <c r="BM40" s="14"/>
      <c r="BN40" s="14"/>
      <c r="BO40" s="14"/>
      <c r="BP40" s="14"/>
      <c r="BQ40" s="14"/>
      <c r="BR40" s="14" t="s">
        <v>82</v>
      </c>
      <c r="BS40" s="14"/>
      <c r="BT40" s="14"/>
      <c r="BU40" s="14"/>
      <c r="BV40" s="14"/>
      <c r="BW40" s="14" t="s">
        <v>100</v>
      </c>
      <c r="BX40" s="14"/>
      <c r="BY40" s="14"/>
      <c r="BZ40" s="14"/>
      <c r="CA40" s="14"/>
      <c r="CB40" s="14" t="s">
        <v>82</v>
      </c>
      <c r="CC40" s="14"/>
      <c r="CD40" s="14"/>
      <c r="CE40" s="14"/>
      <c r="CF40" s="14"/>
      <c r="CG40" s="14" t="s">
        <v>83</v>
      </c>
      <c r="CH40" s="14" t="s">
        <v>84</v>
      </c>
      <c r="CI40" s="14"/>
      <c r="CJ40" s="28">
        <f t="shared" si="0"/>
        <v>5</v>
      </c>
      <c r="CK40" s="17">
        <f t="shared" si="1"/>
        <v>3</v>
      </c>
      <c r="CL40" s="17">
        <f t="shared" si="2"/>
        <v>0</v>
      </c>
      <c r="CM40" s="17">
        <f t="shared" si="3"/>
        <v>0</v>
      </c>
      <c r="CN40" s="17">
        <f t="shared" si="4"/>
        <v>0</v>
      </c>
      <c r="CO40" s="17">
        <f>COUNTIF(M40:CN40,"БИО")</f>
        <v>0</v>
      </c>
      <c r="CP40" s="17">
        <f>COUNTIF(N40:CO40,"ГЕО")</f>
        <v>0</v>
      </c>
      <c r="CQ40" s="17">
        <f>COUNTIF(O40:CP40,"ИНФ")</f>
        <v>2</v>
      </c>
      <c r="CR40" s="17">
        <f>COUNTIF(P40:CQ40,"ИСТ")</f>
        <v>0</v>
      </c>
      <c r="CS40" s="17">
        <f>COUNTIF(Q40:CR40,"ОБЩ")</f>
        <v>0</v>
      </c>
      <c r="CT40" s="17">
        <f t="shared" si="10"/>
        <v>1</v>
      </c>
      <c r="CU40" s="17">
        <f t="shared" si="11"/>
        <v>1</v>
      </c>
      <c r="CV40" s="17">
        <f t="shared" si="12"/>
        <v>4</v>
      </c>
      <c r="CW40" s="17">
        <f t="shared" si="13"/>
        <v>0</v>
      </c>
      <c r="CX40" s="17">
        <f t="shared" si="14"/>
        <v>0</v>
      </c>
      <c r="CY40" s="17">
        <f t="shared" si="15"/>
        <v>0</v>
      </c>
      <c r="CZ40" s="17">
        <f t="shared" si="16"/>
        <v>0</v>
      </c>
      <c r="DA40" s="17">
        <f t="shared" si="17"/>
        <v>0</v>
      </c>
      <c r="DB40" s="17">
        <f t="shared" si="18"/>
        <v>0</v>
      </c>
      <c r="DC40" s="17">
        <f t="shared" si="19"/>
        <v>0</v>
      </c>
      <c r="DD40" s="17">
        <f t="shared" si="20"/>
        <v>0</v>
      </c>
      <c r="DE40" s="17">
        <f t="shared" si="21"/>
        <v>0</v>
      </c>
      <c r="DF40"/>
      <c r="DG40"/>
      <c r="DH40"/>
      <c r="DI40"/>
      <c r="DJ40"/>
      <c r="DK40"/>
      <c r="DL40"/>
      <c r="DM40"/>
      <c r="DN40"/>
    </row>
    <row r="41" spans="5:123" ht="15.75" customHeight="1">
      <c r="E41" s="2"/>
      <c r="F41" s="11"/>
      <c r="G41" s="26" t="s">
        <v>57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 t="s">
        <v>50</v>
      </c>
      <c r="U41" s="14"/>
      <c r="V41" s="14"/>
      <c r="W41" s="14"/>
      <c r="X41" s="14"/>
      <c r="Y41" s="14"/>
      <c r="Z41" s="14"/>
      <c r="AA41" s="14"/>
      <c r="AB41" s="14" t="s">
        <v>83</v>
      </c>
      <c r="AC41" s="14"/>
      <c r="AD41" s="14" t="s">
        <v>82</v>
      </c>
      <c r="AE41" s="14"/>
      <c r="AF41" s="14"/>
      <c r="AG41" s="14" t="s">
        <v>100</v>
      </c>
      <c r="AH41" s="14"/>
      <c r="AI41" s="14"/>
      <c r="AJ41" s="14"/>
      <c r="AK41" s="14"/>
      <c r="AL41" s="14"/>
      <c r="AM41" s="14"/>
      <c r="AN41" s="14"/>
      <c r="AO41" s="14" t="s">
        <v>50</v>
      </c>
      <c r="AP41" s="14"/>
      <c r="AQ41" s="14"/>
      <c r="AR41" s="14" t="s">
        <v>82</v>
      </c>
      <c r="AS41" s="14" t="s">
        <v>83</v>
      </c>
      <c r="AT41" s="14" t="s">
        <v>50</v>
      </c>
      <c r="AU41" s="14"/>
      <c r="AV41" s="14"/>
      <c r="AW41" s="14"/>
      <c r="AX41" s="14"/>
      <c r="AY41" s="14"/>
      <c r="AZ41" s="14" t="s">
        <v>82</v>
      </c>
      <c r="BA41" s="14"/>
      <c r="BB41" s="14"/>
      <c r="BC41" s="14"/>
      <c r="BD41" s="14"/>
      <c r="BE41" s="14"/>
      <c r="BF41" s="14"/>
      <c r="BG41" s="14"/>
      <c r="BH41" s="14"/>
      <c r="BI41" s="14"/>
      <c r="BJ41" s="14" t="s">
        <v>83</v>
      </c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34"/>
      <c r="BV41" s="14"/>
      <c r="BW41" s="14" t="s">
        <v>100</v>
      </c>
      <c r="BX41" s="14"/>
      <c r="BY41" s="14" t="s">
        <v>84</v>
      </c>
      <c r="BZ41" s="14"/>
      <c r="CA41" s="14" t="s">
        <v>82</v>
      </c>
      <c r="CB41" s="14"/>
      <c r="CC41" s="14"/>
      <c r="CD41" s="14"/>
      <c r="CE41" s="14"/>
      <c r="CF41" s="14"/>
      <c r="CG41" s="14" t="s">
        <v>83</v>
      </c>
      <c r="CH41" s="14" t="s">
        <v>82</v>
      </c>
      <c r="CI41" s="14"/>
      <c r="CJ41" s="28">
        <f t="shared" si="0"/>
        <v>5</v>
      </c>
      <c r="CK41" s="17">
        <f t="shared" si="1"/>
        <v>3</v>
      </c>
      <c r="CL41" s="17">
        <f t="shared" si="2"/>
        <v>0</v>
      </c>
      <c r="CM41" s="17">
        <f t="shared" si="3"/>
        <v>0</v>
      </c>
      <c r="CN41" s="17">
        <f t="shared" si="4"/>
        <v>0</v>
      </c>
      <c r="CO41" s="17">
        <f>COUNTIF(M41:CN41,"БИО")</f>
        <v>0</v>
      </c>
      <c r="CP41" s="17">
        <f>COUNTIF(N41:CO41,"ГЕО")</f>
        <v>0</v>
      </c>
      <c r="CQ41" s="17">
        <f>COUNTIF(O41:CP41,"ИНФ")</f>
        <v>2</v>
      </c>
      <c r="CR41" s="17">
        <f>COUNTIF(P41:CQ41,"ИСТ")</f>
        <v>0</v>
      </c>
      <c r="CS41" s="17">
        <f>COUNTIF(Q41:CR41,"ОБЩ")</f>
        <v>0</v>
      </c>
      <c r="CT41" s="17">
        <f t="shared" si="10"/>
        <v>1</v>
      </c>
      <c r="CU41" s="17">
        <f t="shared" si="11"/>
        <v>0</v>
      </c>
      <c r="CV41" s="17">
        <f t="shared" si="12"/>
        <v>4</v>
      </c>
      <c r="CW41" s="17">
        <f t="shared" si="13"/>
        <v>0</v>
      </c>
      <c r="CX41" s="17">
        <f t="shared" si="14"/>
        <v>0</v>
      </c>
      <c r="CY41" s="17">
        <f t="shared" si="15"/>
        <v>0</v>
      </c>
      <c r="CZ41" s="17">
        <f t="shared" si="16"/>
        <v>0</v>
      </c>
      <c r="DA41" s="17">
        <f t="shared" si="17"/>
        <v>0</v>
      </c>
      <c r="DB41" s="17">
        <f t="shared" si="18"/>
        <v>0</v>
      </c>
      <c r="DC41" s="17">
        <f t="shared" si="19"/>
        <v>0</v>
      </c>
      <c r="DD41" s="17">
        <f t="shared" si="20"/>
        <v>0</v>
      </c>
      <c r="DE41" s="17">
        <f t="shared" si="21"/>
        <v>0</v>
      </c>
      <c r="DF41" s="17">
        <f>COUNTIF(AC42:DE42,"КУБ")</f>
        <v>0</v>
      </c>
      <c r="DG41"/>
      <c r="DH41"/>
      <c r="DI41"/>
      <c r="DJ41"/>
      <c r="DK41"/>
      <c r="DL41"/>
      <c r="DM41"/>
      <c r="DN41"/>
    </row>
    <row r="42" spans="5:123" ht="15.75" customHeight="1">
      <c r="E42" s="2"/>
      <c r="F42" s="11"/>
      <c r="G42" s="27" t="s">
        <v>80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 t="s">
        <v>83</v>
      </c>
      <c r="Y42" s="14"/>
      <c r="Z42" s="14"/>
      <c r="AA42" s="14"/>
      <c r="AB42" s="14"/>
      <c r="AC42" s="14"/>
      <c r="AD42" s="14" t="s">
        <v>82</v>
      </c>
      <c r="AE42" s="14"/>
      <c r="AF42" s="14" t="s">
        <v>50</v>
      </c>
      <c r="AG42" s="14" t="s">
        <v>112</v>
      </c>
      <c r="AH42" s="14" t="s">
        <v>83</v>
      </c>
      <c r="AI42" s="14"/>
      <c r="AJ42" s="14"/>
      <c r="AK42" s="14"/>
      <c r="AL42" s="14" t="s">
        <v>83</v>
      </c>
      <c r="AM42" s="14"/>
      <c r="AN42" s="14"/>
      <c r="AO42" s="14"/>
      <c r="AP42" s="14"/>
      <c r="AQ42" s="14"/>
      <c r="AR42" s="14" t="s">
        <v>82</v>
      </c>
      <c r="AS42" s="14"/>
      <c r="AT42" s="14" t="s">
        <v>83</v>
      </c>
      <c r="AU42" s="14"/>
      <c r="AV42" s="14"/>
      <c r="AW42" s="14"/>
      <c r="AX42" s="14"/>
      <c r="AY42" s="14"/>
      <c r="AZ42" s="14" t="s">
        <v>82</v>
      </c>
      <c r="BA42" s="14"/>
      <c r="BB42" s="14"/>
      <c r="BC42" s="14"/>
      <c r="BD42" s="14" t="s">
        <v>50</v>
      </c>
      <c r="BE42" s="14" t="s">
        <v>83</v>
      </c>
      <c r="BF42" s="14"/>
      <c r="BG42" s="14"/>
      <c r="BH42" s="14"/>
      <c r="BI42" s="14"/>
      <c r="BJ42" s="14"/>
      <c r="BK42" s="14"/>
      <c r="BL42" s="14"/>
      <c r="BM42" s="14"/>
      <c r="BN42" s="14" t="s">
        <v>50</v>
      </c>
      <c r="BO42" s="14"/>
      <c r="BP42" s="14"/>
      <c r="BQ42" s="14"/>
      <c r="BR42" s="14"/>
      <c r="BS42" s="14"/>
      <c r="BT42" s="14"/>
      <c r="BU42" s="14"/>
      <c r="BV42" s="34"/>
      <c r="BW42" s="14" t="s">
        <v>100</v>
      </c>
      <c r="BX42" s="14"/>
      <c r="BY42" s="14"/>
      <c r="BZ42" s="14" t="s">
        <v>84</v>
      </c>
      <c r="CA42" s="14" t="s">
        <v>83</v>
      </c>
      <c r="CB42" s="14" t="s">
        <v>82</v>
      </c>
      <c r="CC42" s="14"/>
      <c r="CD42" s="14"/>
      <c r="CE42" s="14"/>
      <c r="CF42" s="14"/>
      <c r="CG42" s="14" t="s">
        <v>83</v>
      </c>
      <c r="CH42" s="14" t="s">
        <v>82</v>
      </c>
      <c r="CI42" s="14"/>
      <c r="CJ42" s="14">
        <v>5</v>
      </c>
      <c r="CK42" s="28">
        <f>COUNTIF(H42:CJ42,"МАТ")</f>
        <v>5</v>
      </c>
      <c r="CL42" s="17">
        <f>COUNTIF(I42:CK42,"РУС")</f>
        <v>3</v>
      </c>
      <c r="CM42" s="17">
        <f>COUNTIF(J42:CL42,"АЛГ")</f>
        <v>0</v>
      </c>
      <c r="CN42" s="17">
        <f>COUNTIF(K42:CM42,"ГЕМ")</f>
        <v>0</v>
      </c>
      <c r="CO42" s="17">
        <f>COUNTIF(L42:CN42,"ОКР")</f>
        <v>0</v>
      </c>
      <c r="CP42" s="17">
        <f>COUNTIF(M42:CO42,"БИО")</f>
        <v>0</v>
      </c>
      <c r="CQ42" s="17">
        <f>COUNTIF(N42:CP42,"ГЕО")</f>
        <v>0</v>
      </c>
      <c r="CR42" s="17">
        <f>COUNTIF(O42:CQ42,"ИНФ")</f>
        <v>1</v>
      </c>
      <c r="CS42" s="17">
        <f>COUNTIF(P42:CR42,"ИСТ")</f>
        <v>0</v>
      </c>
      <c r="CT42" s="17">
        <f>COUNTIF(Q42:CS42,"ОБЩ")</f>
        <v>0</v>
      </c>
      <c r="CU42" s="17">
        <f>COUNTIF(R42:CT42,"ФИЗ")</f>
        <v>1</v>
      </c>
      <c r="CV42" s="17">
        <f>COUNTIF(S42:CU42,"ХИМ")</f>
        <v>0</v>
      </c>
      <c r="CW42" s="17">
        <f>COUNTIF(T42:CV42,"АНГ")</f>
        <v>7</v>
      </c>
      <c r="CX42" s="17">
        <f>COUNTIF(U42:CW42,"НЕМ")</f>
        <v>0</v>
      </c>
      <c r="CY42" s="17">
        <f>COUNTIF(V42:CX42,"ФРА")</f>
        <v>0</v>
      </c>
      <c r="CZ42" s="17">
        <f>COUNTIF(W42:CY42,"ЛИТ")</f>
        <v>0</v>
      </c>
      <c r="DA42" s="17">
        <f>COUNTIF(X42:CZ42,"ОБЖ")</f>
        <v>0</v>
      </c>
      <c r="DB42" s="17">
        <f>COUNTIF(Y42:DA42,"ФЗР")</f>
        <v>0</v>
      </c>
      <c r="DC42" s="17">
        <f>COUNTIF(Z42:DB42,"МУЗ")</f>
        <v>0</v>
      </c>
      <c r="DD42" s="17">
        <f>COUNTIF(AA42:DC42,"ТЕХ")</f>
        <v>0</v>
      </c>
      <c r="DE42" s="17">
        <f>COUNTIF(AB42:DD42,"АСТ")</f>
        <v>0</v>
      </c>
      <c r="DF42" s="20"/>
      <c r="DG42"/>
      <c r="DH42"/>
      <c r="DI42"/>
      <c r="DJ42"/>
      <c r="DK42"/>
      <c r="DL42"/>
      <c r="DM42"/>
      <c r="DN42"/>
    </row>
    <row r="43" spans="5:123" ht="15.75" customHeight="1">
      <c r="E43" s="2"/>
      <c r="F43" s="11"/>
      <c r="G43" s="16"/>
      <c r="H43" s="30">
        <v>2</v>
      </c>
      <c r="I43" s="30">
        <v>3</v>
      </c>
      <c r="J43" s="30">
        <v>4</v>
      </c>
      <c r="K43" s="30">
        <v>5</v>
      </c>
      <c r="L43" s="30">
        <v>6</v>
      </c>
      <c r="M43" s="30">
        <v>9</v>
      </c>
      <c r="N43" s="30">
        <v>10</v>
      </c>
      <c r="O43" s="30">
        <v>11</v>
      </c>
      <c r="P43" s="30">
        <v>12</v>
      </c>
      <c r="Q43" s="30">
        <v>13</v>
      </c>
      <c r="R43" s="30">
        <v>16</v>
      </c>
      <c r="S43" s="30">
        <v>17</v>
      </c>
      <c r="T43" s="30">
        <v>18</v>
      </c>
      <c r="U43" s="30">
        <v>19</v>
      </c>
      <c r="V43" s="30">
        <v>20</v>
      </c>
      <c r="W43" s="30">
        <v>23</v>
      </c>
      <c r="X43" s="30">
        <v>24</v>
      </c>
      <c r="Y43" s="30">
        <v>25</v>
      </c>
      <c r="Z43" s="30">
        <v>26</v>
      </c>
      <c r="AA43" s="30">
        <v>27</v>
      </c>
      <c r="AB43" s="30">
        <v>30</v>
      </c>
      <c r="AC43" s="30">
        <v>1</v>
      </c>
      <c r="AD43" s="30">
        <v>2</v>
      </c>
      <c r="AE43" s="30">
        <v>3</v>
      </c>
      <c r="AF43" s="30">
        <v>4</v>
      </c>
      <c r="AG43" s="30">
        <v>7</v>
      </c>
      <c r="AH43" s="30">
        <v>8</v>
      </c>
      <c r="AI43" s="30">
        <v>9</v>
      </c>
      <c r="AJ43" s="30">
        <v>10</v>
      </c>
      <c r="AK43" s="30">
        <v>11</v>
      </c>
      <c r="AL43" s="30">
        <v>14</v>
      </c>
      <c r="AM43" s="30">
        <v>15</v>
      </c>
      <c r="AN43" s="30">
        <v>16</v>
      </c>
      <c r="AO43" s="30">
        <v>17</v>
      </c>
      <c r="AP43" s="30">
        <v>18</v>
      </c>
      <c r="AQ43" s="30">
        <v>21</v>
      </c>
      <c r="AR43" s="31">
        <v>22</v>
      </c>
      <c r="AS43" s="30">
        <v>23</v>
      </c>
      <c r="AT43" s="30">
        <v>24</v>
      </c>
      <c r="AU43" s="30">
        <v>25</v>
      </c>
      <c r="AV43" s="30">
        <v>4</v>
      </c>
      <c r="AW43" s="30">
        <v>5</v>
      </c>
      <c r="AX43" s="30">
        <v>6</v>
      </c>
      <c r="AY43" s="30">
        <v>7</v>
      </c>
      <c r="AZ43" s="30">
        <v>8</v>
      </c>
      <c r="BA43" s="30">
        <v>11</v>
      </c>
      <c r="BB43" s="30">
        <v>12</v>
      </c>
      <c r="BC43" s="30">
        <v>13</v>
      </c>
      <c r="BD43" s="30">
        <v>14</v>
      </c>
      <c r="BE43" s="30">
        <v>15</v>
      </c>
      <c r="BF43" s="30">
        <v>18</v>
      </c>
      <c r="BG43" s="30">
        <v>19</v>
      </c>
      <c r="BH43" s="30">
        <v>20</v>
      </c>
      <c r="BI43" s="30">
        <v>21</v>
      </c>
      <c r="BJ43" s="30">
        <v>22</v>
      </c>
      <c r="BK43" s="30">
        <v>25</v>
      </c>
      <c r="BL43" s="30">
        <v>26</v>
      </c>
      <c r="BM43" s="30">
        <v>27</v>
      </c>
      <c r="BN43" s="30">
        <v>28</v>
      </c>
      <c r="BO43" s="30">
        <v>29</v>
      </c>
      <c r="BP43" s="30">
        <v>2</v>
      </c>
      <c r="BQ43" s="30">
        <v>3</v>
      </c>
      <c r="BR43" s="30">
        <v>4</v>
      </c>
      <c r="BS43" s="30">
        <v>5</v>
      </c>
      <c r="BT43" s="30">
        <v>6</v>
      </c>
      <c r="BU43" s="30">
        <v>9</v>
      </c>
      <c r="BV43" s="30">
        <v>10</v>
      </c>
      <c r="BW43" s="30">
        <v>11</v>
      </c>
      <c r="BX43" s="30">
        <v>12</v>
      </c>
      <c r="BY43" s="30">
        <v>13</v>
      </c>
      <c r="BZ43" s="30">
        <v>16</v>
      </c>
      <c r="CA43" s="30">
        <v>17</v>
      </c>
      <c r="CB43" s="30">
        <v>18</v>
      </c>
      <c r="CC43" s="30">
        <v>19</v>
      </c>
      <c r="CD43" s="30">
        <v>20</v>
      </c>
      <c r="CE43" s="30">
        <v>23</v>
      </c>
      <c r="CF43" s="30">
        <v>24</v>
      </c>
      <c r="CG43" s="30">
        <v>25</v>
      </c>
      <c r="CH43" s="30">
        <v>26</v>
      </c>
      <c r="CI43" s="30">
        <v>27</v>
      </c>
      <c r="CJ43" s="30"/>
      <c r="CK43" s="30"/>
      <c r="CL43" s="30"/>
      <c r="CM43" s="30"/>
      <c r="CN43" s="30"/>
      <c r="CO43" s="30"/>
      <c r="CP43" s="16"/>
      <c r="CQ43" s="16"/>
      <c r="CR43" s="16"/>
      <c r="CS43" s="16"/>
      <c r="DB43" s="19"/>
      <c r="DC43" s="19"/>
      <c r="DD43" s="19"/>
      <c r="DE43" s="20"/>
      <c r="DG43" s="20"/>
      <c r="DH43" s="20"/>
      <c r="DI43" s="20"/>
      <c r="DJ43" s="21"/>
      <c r="DK43"/>
      <c r="DL43"/>
      <c r="DM43"/>
      <c r="DN43"/>
    </row>
    <row r="44" spans="5:123" ht="15.75" customHeight="1">
      <c r="E44" s="6"/>
      <c r="F44" s="12"/>
      <c r="G44" s="16"/>
      <c r="H44" s="48" t="s">
        <v>0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50"/>
      <c r="AE44" s="51" t="s">
        <v>1</v>
      </c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3"/>
      <c r="BC44" s="54" t="s">
        <v>2</v>
      </c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6"/>
      <c r="BY44" s="57" t="s">
        <v>3</v>
      </c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9"/>
      <c r="DJ44" s="19"/>
      <c r="DK44" s="19"/>
      <c r="DL44" s="19"/>
      <c r="DM44" s="20"/>
      <c r="DN44" s="20"/>
      <c r="DO44" s="20"/>
      <c r="DP44" s="19"/>
      <c r="DQ44" s="20"/>
      <c r="DR44" s="19"/>
      <c r="DS44" s="6"/>
    </row>
    <row r="45" spans="5:123" ht="66.75" customHeight="1">
      <c r="E45" s="23" t="s">
        <v>73</v>
      </c>
      <c r="F45" s="9"/>
      <c r="G45" s="16"/>
      <c r="CT45" s="18"/>
      <c r="CU45" s="18"/>
      <c r="CV45" s="18"/>
      <c r="CW45" s="18"/>
      <c r="DM45" s="16"/>
      <c r="DN45" s="16"/>
      <c r="DO45" s="16"/>
      <c r="DP45" s="16"/>
      <c r="DQ45" s="16"/>
      <c r="DR45" s="1"/>
    </row>
    <row r="46" spans="5:123" ht="15.75" customHeight="1"/>
    <row r="47" spans="5:123" ht="15.75" customHeight="1"/>
    <row r="48" spans="5:1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</sheetData>
  <sortState ref="E7:F30">
    <sortCondition ref="E2:E25"/>
  </sortState>
  <mergeCells count="10">
    <mergeCell ref="E6:F6"/>
    <mergeCell ref="BC6:BX6"/>
    <mergeCell ref="AE6:BB6"/>
    <mergeCell ref="CX6:DS6"/>
    <mergeCell ref="H6:AD6"/>
    <mergeCell ref="BY6:CW6"/>
    <mergeCell ref="H44:AD44"/>
    <mergeCell ref="AE44:BB44"/>
    <mergeCell ref="BC44:BX44"/>
    <mergeCell ref="BY44:CW44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Кабинет 39</cp:lastModifiedBy>
  <cp:lastPrinted>2024-09-14T08:46:54Z</cp:lastPrinted>
  <dcterms:created xsi:type="dcterms:W3CDTF">2021-09-20T17:47:09Z</dcterms:created>
  <dcterms:modified xsi:type="dcterms:W3CDTF">2024-09-14T10:54:09Z</dcterms:modified>
</cp:coreProperties>
</file>